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hila-my.sharepoint.com/personal/cameron_miller_phila_gov/Documents/Rebuild/Policies and Processes/Processes_and_Templates/PRA_Bidding/PRA_bid_docs_CURRENT_TEMPLATE/Attachment_C_Proposal_App_Package/"/>
    </mc:Choice>
  </mc:AlternateContent>
  <xr:revisionPtr revIDLastSave="489" documentId="8_{FF06F6FE-90E6-4C93-9781-7632DD933D17}" xr6:coauthVersionLast="47" xr6:coauthVersionMax="47" xr10:uidLastSave="{D3B95055-D7F7-4EE2-BDB6-5C45C345CE44}"/>
  <bookViews>
    <workbookView xWindow="2385" yWindow="135" windowWidth="22815" windowHeight="15000" tabRatio="702" firstSheet="2" activeTab="2" xr2:uid="{6669F135-8D03-480B-8890-950C66E4CF41}"/>
  </bookViews>
  <sheets>
    <sheet name="Cell References" sheetId="5" state="hidden" r:id="rId1"/>
    <sheet name="INSTRUCTIONS&gt;&gt;" sheetId="14" r:id="rId2"/>
    <sheet name="1 - Proposed Budget" sheetId="4" r:id="rId3"/>
    <sheet name="2 - Project Team Org Chart" sheetId="13" r:id="rId4"/>
    <sheet name="3 - Discipline &amp; Scope Totals" sheetId="6" r:id="rId5"/>
    <sheet name="4 - Participation Commitment" sheetId="7" state="hidden" r:id="rId6"/>
    <sheet name="4 - Vendor Totals" sheetId="12" r:id="rId7"/>
  </sheets>
  <definedNames>
    <definedName name="_xlnm.Print_Area" localSheetId="2">'1 - Proposed Budget'!$A$2:$I$81</definedName>
    <definedName name="_xlnm.Print_Area" localSheetId="4">'3 - Discipline &amp; Scope Totals'!$A$4:$D$76</definedName>
    <definedName name="_xlnm.Print_Area" localSheetId="5">'4 - Participation Commitment'!$A$4:$H$30</definedName>
  </definedNames>
  <calcPr calcId="191028"/>
  <pivotCaches>
    <pivotCache cacheId="1328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4" l="1"/>
  <c r="C14" i="6"/>
  <c r="B72" i="4" l="1"/>
  <c r="B68" i="4" l="1"/>
  <c r="F10" i="4"/>
  <c r="E79" i="4" a="1"/>
  <c r="E79" i="4" s="1"/>
  <c r="E23" i="7" s="1"/>
  <c r="E78" i="4"/>
  <c r="E22" i="7" s="1"/>
  <c r="E77" i="4"/>
  <c r="E21" i="7" s="1"/>
  <c r="B78" i="4"/>
  <c r="B77" i="4"/>
  <c r="B21" i="7" l="1"/>
  <c r="H77" i="4"/>
  <c r="B22" i="7"/>
  <c r="H78" i="4"/>
  <c r="F34" i="4"/>
  <c r="C61" i="4"/>
  <c r="F56" i="4"/>
  <c r="E81" i="4" s="1"/>
  <c r="E70" i="4"/>
  <c r="E14" i="7" s="1"/>
  <c r="E68" i="4"/>
  <c r="E12" i="7" s="1"/>
  <c r="E72" i="4"/>
  <c r="E16" i="7" s="1"/>
  <c r="C62" i="4" l="1"/>
  <c r="B81" i="4"/>
  <c r="H81" i="4" s="1"/>
  <c r="G15" i="4"/>
  <c r="G19" i="4"/>
  <c r="G23" i="4"/>
  <c r="G27" i="4"/>
  <c r="G31" i="4"/>
  <c r="G17" i="4"/>
  <c r="G21" i="4"/>
  <c r="G25" i="4"/>
  <c r="G22" i="4"/>
  <c r="G30" i="4"/>
  <c r="G16" i="4"/>
  <c r="G20" i="4"/>
  <c r="G24" i="4"/>
  <c r="G28" i="4"/>
  <c r="G32" i="4"/>
  <c r="G33" i="4"/>
  <c r="G29" i="4"/>
  <c r="G14" i="4"/>
  <c r="G18" i="4"/>
  <c r="G26" i="4"/>
  <c r="C63" i="4"/>
  <c r="G40" i="4"/>
  <c r="G44" i="4"/>
  <c r="G48" i="4"/>
  <c r="G52" i="4"/>
  <c r="G38" i="4"/>
  <c r="G42" i="4"/>
  <c r="G50" i="4"/>
  <c r="G39" i="4"/>
  <c r="G47" i="4"/>
  <c r="G55" i="4"/>
  <c r="G41" i="4"/>
  <c r="G45" i="4"/>
  <c r="G49" i="4"/>
  <c r="G53" i="4"/>
  <c r="G46" i="4"/>
  <c r="G54" i="4"/>
  <c r="G43" i="4"/>
  <c r="G51" i="4"/>
  <c r="G37" i="4"/>
  <c r="B70" i="4"/>
  <c r="H70" i="4" s="1"/>
  <c r="H14" i="7" s="1"/>
  <c r="H68" i="4"/>
  <c r="H12" i="7" s="1"/>
  <c r="B12" i="7"/>
  <c r="B74" i="4"/>
  <c r="B18" i="7" s="1"/>
  <c r="E74" i="4"/>
  <c r="E18" i="7" s="1"/>
  <c r="B79" i="4" a="1"/>
  <c r="B79" i="4" s="1"/>
  <c r="B16" i="7"/>
  <c r="B14" i="7" l="1"/>
  <c r="H79" i="4"/>
  <c r="H23" i="7" s="1"/>
  <c r="B23" i="7"/>
  <c r="E25" i="7"/>
  <c r="H74" i="4"/>
  <c r="H18" i="7" s="1"/>
  <c r="H72" i="4"/>
  <c r="H16" i="7" s="1"/>
  <c r="B76" i="4"/>
  <c r="H21" i="7" l="1"/>
  <c r="B75" i="4"/>
  <c r="B19" i="7" s="1"/>
  <c r="B20" i="7"/>
  <c r="H76" i="4"/>
  <c r="H80" i="4" s="1"/>
  <c r="B80" i="4"/>
  <c r="B24" i="7" s="1"/>
  <c r="H75" i="4" l="1"/>
  <c r="H19" i="7" s="1"/>
  <c r="H20" i="7"/>
  <c r="H24" i="7"/>
  <c r="B4" i="13" l="1"/>
  <c r="B3" i="13"/>
  <c r="B2" i="13"/>
  <c r="B25" i="7" l="1"/>
  <c r="B6" i="12"/>
  <c r="B5" i="12"/>
  <c r="B4" i="12"/>
  <c r="C64" i="4" l="1"/>
  <c r="H22" i="7"/>
  <c r="H25" i="7"/>
  <c r="C68" i="6" l="1"/>
  <c r="C74" i="6"/>
  <c r="C55" i="6"/>
  <c r="C19" i="6"/>
  <c r="C23" i="6"/>
  <c r="C67" i="6"/>
  <c r="C36" i="6"/>
  <c r="C62" i="6"/>
  <c r="C37" i="6"/>
  <c r="C30" i="6"/>
  <c r="C63" i="6"/>
  <c r="C39" i="6"/>
  <c r="C61" i="6"/>
  <c r="C84" i="6"/>
  <c r="C35" i="6"/>
  <c r="C26" i="6"/>
  <c r="C58" i="6"/>
  <c r="C53" i="6"/>
  <c r="C75" i="6"/>
  <c r="C20" i="6"/>
  <c r="C40" i="6"/>
  <c r="C27" i="6"/>
  <c r="C59" i="6"/>
  <c r="C50" i="6"/>
  <c r="C70" i="6"/>
  <c r="C42" i="6"/>
  <c r="C56" i="6"/>
  <c r="C73" i="6"/>
  <c r="C25" i="6"/>
  <c r="C32" i="6"/>
  <c r="C60" i="6"/>
  <c r="C51" i="6"/>
  <c r="C77" i="6"/>
  <c r="C72" i="6"/>
  <c r="C38" i="6"/>
  <c r="C29" i="6"/>
  <c r="C24" i="6"/>
  <c r="C52" i="6"/>
  <c r="C28" i="6"/>
  <c r="C34" i="6"/>
  <c r="C57" i="6"/>
  <c r="C66" i="6"/>
  <c r="C83" i="6"/>
  <c r="C21" i="6"/>
  <c r="C31" i="6"/>
  <c r="C48" i="6"/>
  <c r="C54" i="6"/>
  <c r="C49" i="6"/>
  <c r="C71" i="6"/>
  <c r="C41" i="6"/>
  <c r="C76" i="6"/>
  <c r="C33" i="6"/>
  <c r="C65" i="6"/>
  <c r="C22" i="6"/>
  <c r="G9" i="4"/>
  <c r="H37" i="4"/>
  <c r="H43" i="4"/>
  <c r="H44" i="4"/>
  <c r="H42" i="4"/>
  <c r="H41" i="4"/>
  <c r="H45" i="4"/>
  <c r="B6" i="6"/>
  <c r="C85" i="6" l="1"/>
  <c r="C64" i="6"/>
  <c r="C47" i="6"/>
  <c r="B6" i="7"/>
  <c r="B5" i="7"/>
  <c r="B4" i="7"/>
  <c r="B5" i="6" l="1"/>
  <c r="B4" i="6"/>
  <c r="C15" i="6"/>
  <c r="E14" i="6" s="1"/>
  <c r="E76" i="4" l="1"/>
  <c r="E20" i="7" s="1"/>
  <c r="B73" i="4"/>
  <c r="B17" i="7" s="1"/>
  <c r="E80" i="4" l="1"/>
  <c r="E24" i="7" s="1"/>
  <c r="E75" i="4"/>
  <c r="E19" i="7" s="1"/>
  <c r="E71" i="4"/>
  <c r="E15" i="7" s="1"/>
  <c r="E73" i="4"/>
  <c r="E17" i="7" s="1"/>
  <c r="E69" i="4"/>
  <c r="E13" i="7" s="1"/>
  <c r="B69" i="4"/>
  <c r="B13" i="7" s="1"/>
  <c r="B71" i="4"/>
  <c r="B15" i="7" s="1"/>
  <c r="H71" i="4" l="1"/>
  <c r="H15" i="7" s="1"/>
  <c r="H73" i="4"/>
  <c r="H17" i="7" s="1"/>
  <c r="H69" i="4"/>
  <c r="H13" i="7" s="1"/>
  <c r="H46" i="4" l="1"/>
  <c r="H33" i="4"/>
  <c r="H40" i="4"/>
  <c r="H51" i="4"/>
  <c r="H38" i="4"/>
  <c r="H48" i="4"/>
  <c r="H52" i="4"/>
  <c r="H50" i="4"/>
  <c r="H39" i="4"/>
  <c r="H49" i="4"/>
  <c r="H53" i="4"/>
  <c r="H54" i="4"/>
  <c r="H47" i="4"/>
  <c r="H22" i="4"/>
  <c r="H21" i="4"/>
  <c r="H20" i="4"/>
  <c r="H28" i="4"/>
  <c r="H29" i="4"/>
  <c r="H30" i="4"/>
  <c r="D62" i="4"/>
  <c r="D63" i="4"/>
  <c r="D61" i="4"/>
  <c r="H19" i="4"/>
  <c r="H24" i="4"/>
  <c r="H27" i="4"/>
  <c r="H18" i="4"/>
  <c r="H25" i="4"/>
  <c r="H31" i="4"/>
  <c r="H17" i="4"/>
  <c r="H23" i="4"/>
  <c r="H26" i="4"/>
  <c r="H13" i="4"/>
  <c r="H32" i="4"/>
  <c r="H14" i="4"/>
  <c r="H16" i="4"/>
  <c r="H15" i="4"/>
  <c r="H55" i="4"/>
  <c r="C43" i="6" l="1"/>
  <c r="C69" i="6"/>
  <c r="D64" i="4"/>
  <c r="C78" i="6" l="1"/>
  <c r="C10" i="6" s="1"/>
  <c r="D78" i="6" s="1"/>
  <c r="E22" i="6"/>
  <c r="E83" i="6"/>
  <c r="E84" i="6"/>
  <c r="E23" i="6"/>
  <c r="E37" i="6"/>
  <c r="E36" i="6"/>
  <c r="E29" i="6"/>
  <c r="E19" i="6"/>
  <c r="E20" i="6"/>
  <c r="E30" i="6"/>
  <c r="E32" i="6"/>
  <c r="E33" i="6"/>
  <c r="E40" i="6"/>
  <c r="E21" i="6"/>
  <c r="E25" i="6"/>
  <c r="E26" i="6"/>
  <c r="E24" i="6"/>
  <c r="E39" i="6"/>
  <c r="E38" i="6"/>
  <c r="E31" i="6"/>
  <c r="E28" i="6"/>
  <c r="E34" i="6"/>
  <c r="E27" i="6"/>
  <c r="E42" i="6"/>
  <c r="E35" i="6"/>
  <c r="E68" i="6" l="1"/>
  <c r="E72" i="6"/>
  <c r="E65" i="6"/>
  <c r="E71" i="6"/>
  <c r="E67" i="6"/>
  <c r="E74" i="6"/>
  <c r="E73" i="6"/>
  <c r="E75" i="6"/>
  <c r="E77" i="6"/>
  <c r="E66" i="6"/>
  <c r="E70" i="6"/>
  <c r="E69" i="6"/>
  <c r="E76" i="6"/>
  <c r="E64" i="6"/>
  <c r="E49" i="6"/>
  <c r="E63" i="6"/>
  <c r="E61" i="6"/>
  <c r="E53" i="6"/>
  <c r="E60" i="6"/>
  <c r="E54" i="6"/>
  <c r="E59" i="6"/>
  <c r="E51" i="6"/>
  <c r="E58" i="6"/>
  <c r="E50" i="6"/>
  <c r="E62" i="6"/>
  <c r="E55" i="6"/>
  <c r="E57" i="6"/>
  <c r="E56" i="6"/>
  <c r="E52" i="6"/>
  <c r="E47" i="6"/>
  <c r="E48" i="6"/>
  <c r="D55" i="6"/>
  <c r="D54" i="6"/>
  <c r="D61" i="6"/>
  <c r="D63" i="6"/>
  <c r="D56" i="6"/>
  <c r="D48" i="6"/>
  <c r="D49" i="6"/>
  <c r="D57" i="6"/>
  <c r="D65" i="6"/>
  <c r="D58" i="6"/>
  <c r="D51" i="6"/>
  <c r="D59" i="6"/>
  <c r="D53" i="6"/>
  <c r="D50" i="6"/>
  <c r="D52" i="6"/>
  <c r="D60" i="6"/>
  <c r="D62" i="6"/>
  <c r="D64" i="6"/>
  <c r="D47" i="6"/>
  <c r="D85" i="6"/>
  <c r="D69" i="6"/>
  <c r="D43" i="6"/>
  <c r="D14" i="6"/>
  <c r="D23" i="6"/>
  <c r="D37" i="6"/>
  <c r="D42" i="6"/>
  <c r="D29" i="6"/>
  <c r="D33" i="6"/>
  <c r="D39" i="6"/>
  <c r="D36" i="6"/>
  <c r="D31" i="6"/>
  <c r="D35" i="6"/>
  <c r="D27" i="6"/>
  <c r="D24" i="6"/>
  <c r="D38" i="6"/>
  <c r="D40" i="6"/>
  <c r="D32" i="6"/>
  <c r="D25" i="6"/>
  <c r="D28" i="6"/>
  <c r="D30" i="6"/>
  <c r="D34" i="6"/>
  <c r="D26" i="6"/>
  <c r="D68" i="6"/>
  <c r="D77" i="6"/>
  <c r="D21" i="6"/>
  <c r="D83" i="6"/>
  <c r="D20" i="6"/>
  <c r="D84" i="6"/>
  <c r="D74" i="6"/>
  <c r="D76" i="6"/>
  <c r="D15" i="6"/>
  <c r="D67" i="6"/>
  <c r="D19" i="6"/>
  <c r="D71" i="6"/>
  <c r="D73" i="6"/>
  <c r="D75" i="6"/>
  <c r="D70" i="6"/>
  <c r="D22" i="6"/>
  <c r="D66" i="6"/>
  <c r="D72"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99C799B-AFC8-4DEE-938E-BE61AB47A9A9}" keepAlive="1" name="Query - Administration" description="Connection to the 'Administration' query in the workbook." type="5" refreshedVersion="0" background="1">
    <dbPr connection="Provider=Microsoft.Mashup.OleDb.1;Data Source=$Workbook$;Location=Administration;Extended Properties=&quot;&quot;" command="SELECT * FROM [Administration]"/>
  </connection>
  <connection id="2" xr16:uid="{B5C78456-5657-47B0-933B-EF58C0FB1161}" keepAlive="1" name="Query - Construction" description="Connection to the 'Construction' query in the workbook." type="5" refreshedVersion="0" background="1">
    <dbPr connection="Provider=Microsoft.Mashup.OleDb.1;Data Source=$Workbook$;Location=Construction;Extended Properties=&quot;&quot;" command="SELECT * FROM [Construction]"/>
  </connection>
  <connection id="3" xr16:uid="{1123D6FC-A071-45C3-86E9-30B32E66F21F}" keepAlive="1" name="Query - Professional Services" description="Connection to the 'Professional Services' query in the workbook." type="5" refreshedVersion="0" background="1">
    <dbPr connection="Provider=Microsoft.Mashup.OleDb.1;Data Source=$Workbook$;Location=&quot;Professional Services&quot;;Extended Properties=&quot;&quot;" command="SELECT * FROM [Professional Services]"/>
  </connection>
  <connection id="4" xr16:uid="{52DD2CD3-D7B5-461A-98DC-A3DA1AC45A7C}" keepAlive="1" interval="1" name="Query - Vendor Consolidation" description="Connection to the 'Vendor Consolidation' query in the workbook." type="5" refreshedVersion="8" background="1" refreshOnLoad="1" saveData="1">
    <dbPr connection="Provider=Microsoft.Mashup.OleDb.1;Data Source=$Workbook$;Location=&quot;Vendor Consolidation&quot;;Extended Properties=&quot;&quot;" command="SELECT * FROM [Vendor Consolidatio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<sst xmlns="http://schemas.openxmlformats.org/spreadsheetml/2006/main" count="478" uniqueCount="192">
  <si>
    <t>Certifications</t>
  </si>
  <si>
    <t>Phases</t>
  </si>
  <si>
    <t>Include or Exclude</t>
  </si>
  <si>
    <t>MBE</t>
  </si>
  <si>
    <t xml:space="preserve">Diversity and Inclusion </t>
  </si>
  <si>
    <t>&lt; excluded from 7-9% Design fee</t>
  </si>
  <si>
    <t>WBE</t>
  </si>
  <si>
    <t>Community Engagement</t>
  </si>
  <si>
    <t>Majority</t>
  </si>
  <si>
    <t>Site and Building Assessment / Scope Definition (Phase I)</t>
  </si>
  <si>
    <t>Include (as of 11/24/2020)</t>
  </si>
  <si>
    <t>EVP - MBE</t>
  </si>
  <si>
    <t>Schematic Design (Phase II)</t>
  </si>
  <si>
    <t>Include</t>
  </si>
  <si>
    <t>EVP - WBE</t>
  </si>
  <si>
    <t>Design Development (Phase III)</t>
  </si>
  <si>
    <t>FONO</t>
  </si>
  <si>
    <t>Construction Documents (Phase IV)</t>
  </si>
  <si>
    <t>Nonprofit/Government</t>
  </si>
  <si>
    <t>Design Permitting &amp; Approvals (time and effort)</t>
  </si>
  <si>
    <t>TBD</t>
  </si>
  <si>
    <t>Direct Project Expenses - Testing</t>
  </si>
  <si>
    <t>Direct Project Expenses - Permit Fees</t>
  </si>
  <si>
    <t>GC Contracting/Bidding</t>
  </si>
  <si>
    <t>Categories</t>
  </si>
  <si>
    <t>Construction Administration</t>
  </si>
  <si>
    <t>Design Contingency</t>
  </si>
  <si>
    <t>Diversity and Inclusion</t>
  </si>
  <si>
    <t>Construction</t>
  </si>
  <si>
    <t>&lt; excluded - construction</t>
  </si>
  <si>
    <t>Design and Professional Services</t>
  </si>
  <si>
    <t>Construction Contingency</t>
  </si>
  <si>
    <t>Financing</t>
  </si>
  <si>
    <t>FF&amp;E</t>
  </si>
  <si>
    <t>Developer's Fee</t>
  </si>
  <si>
    <t>Design Scopes</t>
  </si>
  <si>
    <t>[SELECT DISCIPLINE FROM DROP DOWN]</t>
  </si>
  <si>
    <t>Design Other (Please define in Notes)</t>
  </si>
  <si>
    <t>Architect</t>
  </si>
  <si>
    <t>Landscape Architect</t>
  </si>
  <si>
    <t>Structural Engineer</t>
  </si>
  <si>
    <t>MEP Engineer</t>
  </si>
  <si>
    <t>FPFA Engineer</t>
  </si>
  <si>
    <t>Civil Engineer</t>
  </si>
  <si>
    <t>Sustainability (HERS Rater, LEED Provider, etc.)</t>
  </si>
  <si>
    <t>Geotechnical Engineer</t>
  </si>
  <si>
    <t>Cost Estimating</t>
  </si>
  <si>
    <t>Playground Designer</t>
  </si>
  <si>
    <t>Environmental Consultant</t>
  </si>
  <si>
    <t>Interiors and FF+E Designer</t>
  </si>
  <si>
    <t>Lighting Designer</t>
  </si>
  <si>
    <t>Pool Consultant</t>
  </si>
  <si>
    <t>Envelope Consultant</t>
  </si>
  <si>
    <t>Roofing Consultant</t>
  </si>
  <si>
    <t>Code Consultant</t>
  </si>
  <si>
    <t>Arborist</t>
  </si>
  <si>
    <t>Surveyor</t>
  </si>
  <si>
    <t>Commissioning</t>
  </si>
  <si>
    <t>TBD - Design</t>
  </si>
  <si>
    <t>Construction Scopes</t>
  </si>
  <si>
    <t>[SELECT SCOPE FROM DROP DOWN]</t>
  </si>
  <si>
    <t>TBD - Construction</t>
  </si>
  <si>
    <t>Carpenter</t>
  </si>
  <si>
    <t>Concrete</t>
  </si>
  <si>
    <t>Construction Manager</t>
  </si>
  <si>
    <t>Electrial Technology</t>
  </si>
  <si>
    <t>Electric</t>
  </si>
  <si>
    <t>Exterior Enclosure</t>
  </si>
  <si>
    <t>General Contractor</t>
  </si>
  <si>
    <t>Glass Glazier</t>
  </si>
  <si>
    <t>Interior Finish / Millwork</t>
  </si>
  <si>
    <t>Interior Flooring</t>
  </si>
  <si>
    <t>Masonry</t>
  </si>
  <si>
    <t>Plumbing / Mechanical</t>
  </si>
  <si>
    <t>Sitework</t>
  </si>
  <si>
    <t>Speciality Contractor</t>
  </si>
  <si>
    <t>Structural Steel</t>
  </si>
  <si>
    <t>Vertical Transport</t>
  </si>
  <si>
    <t>Building Demolition</t>
  </si>
  <si>
    <t>Selective Demolition</t>
  </si>
  <si>
    <t>Offsite Improvements</t>
  </si>
  <si>
    <t>Structures</t>
  </si>
  <si>
    <t>Builders Profit</t>
  </si>
  <si>
    <t>Builders Overhead</t>
  </si>
  <si>
    <t>Bond Premium</t>
  </si>
  <si>
    <t>Building Permits</t>
  </si>
  <si>
    <t>FF&amp;E (e.g. kitchen, sports, maint)</t>
  </si>
  <si>
    <t>Construction Other (Please define in Notes)</t>
  </si>
  <si>
    <t>Line of Credit</t>
  </si>
  <si>
    <t>Other Financing</t>
  </si>
  <si>
    <t>Yes/No</t>
  </si>
  <si>
    <t>Yes</t>
  </si>
  <si>
    <t>No</t>
  </si>
  <si>
    <t>N/A</t>
  </si>
  <si>
    <t>FORM 06-B - REBUILD BID PACKAGE CONTRACT PARTICIPATION WORKSHEET</t>
  </si>
  <si>
    <t>Purpose of the Rebuild Participation &amp; Budget Form</t>
  </si>
  <si>
    <r>
      <t xml:space="preserve">This workbook is intended to organize project budget, vendor, and participation proposals. It can be used when proposing a new project (e.g. a bid). </t>
    </r>
    <r>
      <rPr>
        <b/>
        <u/>
        <sz val="11"/>
        <color theme="1"/>
        <rFont val="Calibri"/>
        <family val="2"/>
        <scheme val="minor"/>
      </rPr>
      <t xml:space="preserve">A similar form exists to intake proposed changes to an existing project for use with Change Orders, available through the Rebuild Office. </t>
    </r>
  </si>
  <si>
    <t>Sheet "1 - Proposed Budget"</t>
  </si>
  <si>
    <t>- This sheet intakes the core components of the proposal. Formulas and data connections will use this  data to calculate participation and summarize the proposal across other sheets.</t>
  </si>
  <si>
    <t>- Only 1st- and 2nd- tier vendors under the Project Lead should be included on this sheet. 3rd tier vendors are not included, and their contract amounts are included within the 2nd-tier vendor's amount. See Sheet "2 - Project Team Org Chart" for more information.</t>
  </si>
  <si>
    <t>- The applicant should enter information  in cells that are light yellow. cells that are not light yellow are for the use of The Rebuild Office and/ or will calculate automatically.</t>
  </si>
  <si>
    <t>- Each row should include ONLY one scope and associated firm. A firm or scope may appear on multiple rows (e.g. if two firms are providing Landscape architecture services, each schould get a separate row with the same scope). Add rows for additional service providers or scopes as necessary (Right Click row # on left of screen, click "Insert Row"). Disregard error messages from Excel.</t>
  </si>
  <si>
    <t>Column Instructions</t>
  </si>
  <si>
    <t>Firm/Organization</t>
  </si>
  <si>
    <t>Enter the name of the 1st- or 2nd-tier firm/organization.</t>
  </si>
  <si>
    <t>Scope/Discipline/Trade</t>
  </si>
  <si>
    <t>Choose the firm/organization scope, discipline, or trade from the dropdown list as appropriate.</t>
  </si>
  <si>
    <t>OEO Registration</t>
  </si>
  <si>
    <r>
      <t xml:space="preserve">Use this field to indicate if a firm/organization is registered with the City of Philadelphia OEO as an MBE or WBE. In order for a firm/organization to counted in participation goals, the firm/organization </t>
    </r>
    <r>
      <rPr>
        <b/>
        <u/>
        <sz val="11"/>
        <color theme="1"/>
        <rFont val="Calibri"/>
        <family val="2"/>
        <scheme val="minor"/>
      </rPr>
      <t>must</t>
    </r>
    <r>
      <rPr>
        <sz val="11"/>
        <color theme="1"/>
        <rFont val="Calibri"/>
        <family val="2"/>
        <scheme val="minor"/>
      </rPr>
      <t xml:space="preserve"> be registered in the OEO Registry (https://phila.mwdsbe.com). If a firm/organization is participating in Rebuild Emerging Vendors Program (EVP), they can be marked in this field as "EVP - MBE" or "EVP - WBE".
If a firm/organization believes that it is eligible for this status, but is not yet registered, reach out to the Rebuild team for support.</t>
    </r>
  </si>
  <si>
    <t>Local (Phila office)</t>
  </si>
  <si>
    <t>Select "Yes" if the firm/organization has a headquarters or satellite office locatied in Philadelphia. Choose "No" if not.</t>
  </si>
  <si>
    <t>Proposed Scheduled Value</t>
  </si>
  <si>
    <t xml:space="preserve">Enter the proposed dollar value for the associated vendor. </t>
  </si>
  <si>
    <t>Notes</t>
  </si>
  <si>
    <t>This is optional.</t>
  </si>
  <si>
    <t>Sheet "2 - Project Team Org Chart"</t>
  </si>
  <si>
    <t>- Update the org chart as firms/organizations are added, removed or changed on Sheet "2 - Project Team Org Chart".</t>
  </si>
  <si>
    <t>Sheets "3-Discipline &amp; Scope Totals" and "4-Vendor Totals"</t>
  </si>
  <si>
    <r>
      <t xml:space="preserve">- Sheets "3-Discipline &amp; Scope Totals" and "4-Vendor Totals" automatically calculate summary information regarding the budget. </t>
    </r>
    <r>
      <rPr>
        <b/>
        <u/>
        <sz val="11"/>
        <color rgb="FFFF0000"/>
        <rFont val="Calibri"/>
        <family val="2"/>
        <scheme val="minor"/>
      </rPr>
      <t>Please do not enter data or alter Sheets 3 and 4.</t>
    </r>
  </si>
  <si>
    <t>Submission to Rebuild Office - Excel file Required</t>
  </si>
  <si>
    <r>
      <t xml:space="preserve">- Submit the </t>
    </r>
    <r>
      <rPr>
        <b/>
        <u/>
        <sz val="11"/>
        <color rgb="FFFF0000"/>
        <rFont val="Calibri"/>
        <family val="2"/>
        <scheme val="minor"/>
      </rPr>
      <t>completed Excel file</t>
    </r>
    <r>
      <rPr>
        <sz val="11"/>
        <color theme="1"/>
        <rFont val="Calibri"/>
        <family val="2"/>
        <scheme val="minor"/>
      </rPr>
      <t xml:space="preserve"> to the Rebuild office. Do not submit soley as a PDF. </t>
    </r>
  </si>
  <si>
    <t>FORM 04-B - REBUILD CONTRACT PARTICIPATION FORM</t>
  </si>
  <si>
    <t>Applicant</t>
  </si>
  <si>
    <t>Applicant Organization</t>
  </si>
  <si>
    <t>Site</t>
  </si>
  <si>
    <t>Site Name</t>
  </si>
  <si>
    <t>Date</t>
  </si>
  <si>
    <t>Tracker Version Date</t>
  </si>
  <si>
    <t>Contracts and Services</t>
  </si>
  <si>
    <t>Scope</t>
  </si>
  <si>
    <t>% of Total Contract</t>
  </si>
  <si>
    <t>PRA</t>
  </si>
  <si>
    <t>Administration</t>
  </si>
  <si>
    <t>Scope/Discipline</t>
  </si>
  <si>
    <t>% of Prof Services</t>
  </si>
  <si>
    <t>Professional Services</t>
  </si>
  <si>
    <t>\</t>
  </si>
  <si>
    <t>Scope/Trade</t>
  </si>
  <si>
    <t>% of Construction</t>
  </si>
  <si>
    <r>
      <rPr>
        <b/>
        <i/>
        <sz val="14"/>
        <color theme="0"/>
        <rFont val="Calibri"/>
        <family val="2"/>
        <scheme val="minor"/>
      </rPr>
      <t>Summary Tables</t>
    </r>
    <r>
      <rPr>
        <i/>
        <sz val="14"/>
        <color theme="0"/>
        <rFont val="Calibri"/>
        <family val="2"/>
        <scheme val="minor"/>
      </rPr>
      <t xml:space="preserve"> (summary tables will auto-populate based on data input in the "Contracts and Services" section)</t>
    </r>
  </si>
  <si>
    <t>Totals by Project Category</t>
  </si>
  <si>
    <t>% of Project</t>
  </si>
  <si>
    <t>PROJECT TOTAL</t>
  </si>
  <si>
    <t>Professional Services Summary</t>
  </si>
  <si>
    <t>Construction Services Summary</t>
  </si>
  <si>
    <t>Total Services Summary</t>
  </si>
  <si>
    <t>Award</t>
  </si>
  <si>
    <t>Goals</t>
  </si>
  <si>
    <t>Rebuild: 25% - 30%</t>
  </si>
  <si>
    <t>Rebuild: 30% - 35%</t>
  </si>
  <si>
    <t>Rebuild: 15% - 20%</t>
  </si>
  <si>
    <t>Total For Profit</t>
  </si>
  <si>
    <t>Local</t>
  </si>
  <si>
    <t>Total Prof Services</t>
  </si>
  <si>
    <t>Total Construction</t>
  </si>
  <si>
    <t>Total Project</t>
  </si>
  <si>
    <t>PLEASE COMPLETE CHART BELOW</t>
  </si>
  <si>
    <r>
      <t>(</t>
    </r>
    <r>
      <rPr>
        <b/>
        <i/>
        <sz val="11"/>
        <rFont val="Calibri"/>
        <family val="2"/>
        <scheme val="minor"/>
      </rPr>
      <t>Click on graphic below to open text box for easy editing and addition of contractors)</t>
    </r>
  </si>
  <si>
    <r>
      <t xml:space="preserve">*Contractors 3rd-tier and below are not included in participation calculations. As such, </t>
    </r>
    <r>
      <rPr>
        <i/>
        <u/>
        <sz val="11"/>
        <rFont val="Calibri"/>
        <family val="2"/>
        <scheme val="minor"/>
      </rPr>
      <t>3rd tier contractors should not be included in '1 - Proposed Budget'</t>
    </r>
    <r>
      <rPr>
        <i/>
        <sz val="11"/>
        <rFont val="Calibri"/>
        <family val="2"/>
        <scheme val="minor"/>
      </rPr>
      <t>, but are included here for organizational purposes.</t>
    </r>
  </si>
  <si>
    <r>
      <t xml:space="preserve">SHEET COMPLETES AUTOMATICALLY. DO NOT ALTER DATA ON SHEET </t>
    </r>
    <r>
      <rPr>
        <b/>
        <u/>
        <sz val="14"/>
        <color theme="0"/>
        <rFont val="Calibri"/>
        <family val="2"/>
        <scheme val="minor"/>
      </rPr>
      <t>3 - DISCIPLINE &amp; SCOPE TOTALS</t>
    </r>
  </si>
  <si>
    <r>
      <t xml:space="preserve">Scope Summary </t>
    </r>
    <r>
      <rPr>
        <i/>
        <sz val="12"/>
        <color theme="0"/>
        <rFont val="Calibri"/>
        <family val="2"/>
        <scheme val="minor"/>
      </rPr>
      <t>(summary tables will auto-populate from data input in the "Proposed Budget" sheet)</t>
    </r>
  </si>
  <si>
    <t>Category</t>
  </si>
  <si>
    <t>New Scheduled Value</t>
  </si>
  <si>
    <t>Percent of total</t>
  </si>
  <si>
    <t>% of Admin total</t>
  </si>
  <si>
    <t>Project User Developer's Fee</t>
  </si>
  <si>
    <t>Administration Total</t>
  </si>
  <si>
    <t>% of Prof Srvcs total</t>
  </si>
  <si>
    <t>Professional Services Total</t>
  </si>
  <si>
    <t>% of Const. total</t>
  </si>
  <si>
    <t>Construction General Requirements:</t>
  </si>
  <si>
    <t>Site Work</t>
  </si>
  <si>
    <t>Sub-total General Requirements</t>
  </si>
  <si>
    <t>Construction Total</t>
  </si>
  <si>
    <t>Amounts</t>
  </si>
  <si>
    <t>% of Financing total</t>
  </si>
  <si>
    <t>Financing Total</t>
  </si>
  <si>
    <r>
      <t xml:space="preserve">SHEET COMPLETES AUTOMATICALLY. DO NOT ALTER DATA ON SHEET </t>
    </r>
    <r>
      <rPr>
        <b/>
        <u/>
        <sz val="14"/>
        <color theme="0"/>
        <rFont val="Calibri"/>
        <family val="2"/>
        <scheme val="minor"/>
      </rPr>
      <t>4 - PARTICIPATION COMMITMENT</t>
    </r>
  </si>
  <si>
    <r>
      <t>Participation Summaries and Commitments (</t>
    </r>
    <r>
      <rPr>
        <i/>
        <sz val="14"/>
        <color theme="0"/>
        <rFont val="Calibri"/>
        <family val="2"/>
        <scheme val="minor"/>
      </rPr>
      <t>summary tables will auto-populate based on data input in the "Proposed Budget" sheet)</t>
    </r>
  </si>
  <si>
    <t>Contruction Services Summary</t>
  </si>
  <si>
    <t>Awards &amp; Calculated Participation</t>
  </si>
  <si>
    <t>Goals &amp; Commitments</t>
  </si>
  <si>
    <t>Rebuild Goal: 25% - 30%</t>
  </si>
  <si>
    <t>Rebuild Goal: 30% - 35%</t>
  </si>
  <si>
    <t>Applicant Commitment: ________</t>
  </si>
  <si>
    <t>Rebuild Goal: 15% - 20%</t>
  </si>
  <si>
    <t xml:space="preserve">The information in the summary tables above represents the Applicant's proposed awards for professional and construction service contracts and the associated M/WBE participation levels. Percentages listed in "Awards &amp; Calculated Participation" columns represent calculated participation statistics informed by data input in the "1 - Proposed Budget" sheet. The Applicant must fill in their corresponding participation commitments in the yellow highlighted "Applicant Commitment" cells. Applicant commitments must equal or exceed the corresponding participation rates calculated from the proposed budget. 
By signing below, my organization commits to achieving the participation listed above. </t>
  </si>
  <si>
    <t>_________________________________________________________________</t>
  </si>
  <si>
    <t>Applicant Representative</t>
  </si>
  <si>
    <r>
      <t>SHEET COMPLETES AUTOMATICALLY. DO NOT ALTER DATA ON SHEET 4</t>
    </r>
    <r>
      <rPr>
        <b/>
        <u/>
        <sz val="14"/>
        <color theme="0"/>
        <rFont val="Calibri"/>
        <family val="2"/>
        <scheme val="minor"/>
      </rPr>
      <t xml:space="preserve"> - VENDOR TOTALS</t>
    </r>
  </si>
  <si>
    <r>
      <t xml:space="preserve">Vendor Summary </t>
    </r>
    <r>
      <rPr>
        <i/>
        <sz val="12"/>
        <color theme="0"/>
        <rFont val="Calibri"/>
        <family val="2"/>
        <scheme val="minor"/>
      </rPr>
      <t>(summary tables will auto-populate from data input in the "Proposed Budget" sheet)</t>
    </r>
  </si>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</sst>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quot;$&quot;#,##0.00"/>
    <numFmt numFmtId="165" formatCode="0.0%"/>
    <numFmt numFmtId="166" formatCode="&quot;$&quot;#,##0"/>
    <numFmt numFmtId="167" formatCode="&quot;$&quot;#,##0.0"/>
    <numFmt numFmtId="168" formatCode="m/d/yy;@"/>
  </numFmts>
  <fonts count="40">
    <font>
      <sz val="11"/>
      <color theme="1"/>
      <name val="Calibri"/>
      <family val="2"/>
      <scheme val="minor"/>
    </font>
    <font>
      <sz val="11"/>
      <color theme="1"/>
      <name val="Calibri"/>
      <family val="2"/>
      <scheme val="minor"/>
    </font>
    <font>
      <b/>
      <sz val="10"/>
      <color theme="0"/>
      <name val="Calibri"/>
      <family val="2"/>
      <scheme val="minor"/>
    </font>
    <font>
      <b/>
      <sz val="9"/>
      <name val="Calibri"/>
      <family val="2"/>
      <scheme val="minor"/>
    </font>
    <font>
      <b/>
      <sz val="8"/>
      <name val="Calibri"/>
      <family val="2"/>
      <scheme val="minor"/>
    </font>
    <font>
      <sz val="11"/>
      <color theme="0"/>
      <name val="Calibri"/>
      <family val="2"/>
      <scheme val="minor"/>
    </font>
    <font>
      <b/>
      <i/>
      <sz val="10"/>
      <color theme="0"/>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0"/>
      <name val="Calibri"/>
      <family val="2"/>
      <scheme val="minor"/>
    </font>
    <font>
      <sz val="11"/>
      <name val="Calibri"/>
      <family val="2"/>
      <scheme val="minor"/>
    </font>
    <font>
      <sz val="10"/>
      <name val="Calibri"/>
      <family val="2"/>
      <scheme val="minor"/>
    </font>
    <font>
      <i/>
      <sz val="10"/>
      <name val="Calibri"/>
      <family val="2"/>
      <scheme val="minor"/>
    </font>
    <font>
      <b/>
      <sz val="12"/>
      <name val="Calibri"/>
      <family val="2"/>
      <scheme val="minor"/>
    </font>
    <font>
      <b/>
      <sz val="11"/>
      <name val="Calibri"/>
      <family val="2"/>
      <scheme val="minor"/>
    </font>
    <font>
      <sz val="12"/>
      <name val="Calibri"/>
      <family val="2"/>
      <scheme val="minor"/>
    </font>
    <font>
      <b/>
      <sz val="8"/>
      <color theme="0"/>
      <name val="Calibri"/>
      <family val="2"/>
      <scheme val="minor"/>
    </font>
    <font>
      <b/>
      <sz val="18"/>
      <color theme="0"/>
      <name val="Calibri"/>
      <family val="2"/>
      <scheme val="minor"/>
    </font>
    <font>
      <sz val="14"/>
      <name val="Calibri"/>
      <family val="2"/>
      <scheme val="minor"/>
    </font>
    <font>
      <b/>
      <sz val="18"/>
      <name val="Calibri"/>
      <family val="2"/>
      <scheme val="minor"/>
    </font>
    <font>
      <b/>
      <i/>
      <sz val="12"/>
      <color theme="0"/>
      <name val="Calibri"/>
      <family val="2"/>
      <scheme val="minor"/>
    </font>
    <font>
      <b/>
      <i/>
      <sz val="14"/>
      <color theme="0"/>
      <name val="Calibri"/>
      <family val="2"/>
      <scheme val="minor"/>
    </font>
    <font>
      <i/>
      <sz val="14"/>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6"/>
      <color theme="0"/>
      <name val="Calibri"/>
      <family val="2"/>
      <scheme val="minor"/>
    </font>
    <font>
      <i/>
      <sz val="12"/>
      <color theme="0"/>
      <name val="Calibri"/>
      <family val="2"/>
      <scheme val="minor"/>
    </font>
    <font>
      <b/>
      <i/>
      <sz val="11"/>
      <color theme="0"/>
      <name val="Calibri"/>
      <family val="2"/>
      <scheme val="minor"/>
    </font>
    <font>
      <i/>
      <sz val="11"/>
      <name val="Calibri"/>
      <family val="2"/>
      <scheme val="minor"/>
    </font>
    <font>
      <b/>
      <i/>
      <sz val="11"/>
      <name val="Calibri"/>
      <family val="2"/>
      <scheme val="minor"/>
    </font>
    <font>
      <b/>
      <u/>
      <sz val="14"/>
      <color theme="0"/>
      <name val="Calibri"/>
      <family val="2"/>
      <scheme val="minor"/>
    </font>
    <font>
      <b/>
      <i/>
      <sz val="12"/>
      <name val="Calibri"/>
      <family val="2"/>
      <scheme val="minor"/>
    </font>
    <font>
      <b/>
      <sz val="18"/>
      <color theme="1"/>
      <name val="Calibri"/>
      <family val="2"/>
      <scheme val="minor"/>
    </font>
    <font>
      <sz val="12"/>
      <color theme="0"/>
      <name val="Calibri"/>
      <family val="2"/>
      <scheme val="minor"/>
    </font>
    <font>
      <b/>
      <u/>
      <sz val="11"/>
      <color theme="1"/>
      <name val="Calibri"/>
      <family val="2"/>
      <scheme val="minor"/>
    </font>
    <font>
      <i/>
      <u/>
      <sz val="11"/>
      <name val="Calibri"/>
      <family val="2"/>
      <scheme val="minor"/>
    </font>
    <font>
      <sz val="18"/>
      <color theme="1"/>
      <name val="Calibri"/>
      <family val="2"/>
      <scheme val="minor"/>
    </font>
    <font>
      <b/>
      <u/>
      <sz val="11"/>
      <color rgb="FFFF0000"/>
      <name val="Calibri"/>
      <family val="2"/>
      <scheme val="minor"/>
    </font>
  </fonts>
  <fills count="15">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rgb="FF0070C0"/>
        <bgColor indexed="64"/>
      </patternFill>
    </fill>
    <fill>
      <patternFill patternType="solid">
        <fgColor theme="7" tint="0.79998168889431442"/>
        <bgColor indexed="64"/>
      </patternFill>
    </fill>
    <fill>
      <patternFill patternType="solid">
        <fgColor theme="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32">
    <border>
      <left/>
      <right/>
      <top/>
      <bottom/>
      <diagonal/>
    </border>
    <border>
      <left/>
      <right style="medium">
        <color theme="0"/>
      </right>
      <top/>
      <bottom/>
      <diagonal/>
    </border>
    <border>
      <left/>
      <right/>
      <top/>
      <bottom style="thin">
        <color indexed="64"/>
      </bottom>
      <diagonal/>
    </border>
    <border>
      <left/>
      <right/>
      <top style="thin">
        <color auto="1"/>
      </top>
      <bottom/>
      <diagonal/>
    </border>
    <border>
      <left/>
      <right/>
      <top/>
      <bottom style="thin">
        <color theme="9" tint="-0.24994659260841701"/>
      </bottom>
      <diagonal/>
    </border>
    <border>
      <left/>
      <right/>
      <top/>
      <bottom style="thin">
        <color theme="8" tint="-0.24994659260841701"/>
      </bottom>
      <diagonal/>
    </border>
    <border>
      <left/>
      <right style="medium">
        <color theme="0"/>
      </right>
      <top style="thin">
        <color auto="1"/>
      </top>
      <bottom/>
      <diagonal/>
    </border>
    <border>
      <left style="medium">
        <color theme="0"/>
      </left>
      <right/>
      <top style="medium">
        <color theme="0"/>
      </top>
      <bottom/>
      <diagonal/>
    </border>
    <border>
      <left style="medium">
        <color theme="0"/>
      </left>
      <right/>
      <top/>
      <bottom style="medium">
        <color theme="0"/>
      </bottom>
      <diagonal/>
    </border>
    <border>
      <left style="medium">
        <color theme="0"/>
      </left>
      <right/>
      <top/>
      <bottom/>
      <diagonal/>
    </border>
    <border>
      <left style="medium">
        <color theme="0"/>
      </left>
      <right/>
      <top/>
      <bottom style="medium">
        <color auto="1"/>
      </bottom>
      <diagonal/>
    </border>
    <border>
      <left style="medium">
        <color theme="0"/>
      </left>
      <right/>
      <top style="medium">
        <color theme="0"/>
      </top>
      <bottom style="medium">
        <color auto="1"/>
      </bottom>
      <diagonal/>
    </border>
    <border>
      <left style="medium">
        <color theme="0"/>
      </left>
      <right/>
      <top style="medium">
        <color auto="1"/>
      </top>
      <bottom style="thin">
        <color auto="1"/>
      </bottom>
      <diagonal/>
    </border>
    <border>
      <left style="medium">
        <color theme="0"/>
      </left>
      <right/>
      <top style="medium">
        <color theme="0"/>
      </top>
      <bottom style="medium">
        <color theme="0"/>
      </bottom>
      <diagonal/>
    </border>
    <border>
      <left/>
      <right style="thin">
        <color indexed="64"/>
      </right>
      <top style="thin">
        <color indexed="64"/>
      </top>
      <bottom/>
      <diagonal/>
    </border>
    <border>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auto="1"/>
      </right>
      <top/>
      <bottom style="thin">
        <color indexed="64"/>
      </bottom>
      <diagonal/>
    </border>
    <border>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top style="thin">
        <color indexed="64"/>
      </top>
      <bottom style="thin">
        <color indexed="64"/>
      </bottom>
      <diagonal/>
    </border>
    <border>
      <left/>
      <right style="medium">
        <color theme="0"/>
      </right>
      <top/>
      <bottom style="thin">
        <color auto="1"/>
      </bottom>
      <diagonal/>
    </border>
    <border>
      <left/>
      <right style="thin">
        <color indexed="64"/>
      </right>
      <top style="thin">
        <color indexed="64"/>
      </top>
      <bottom style="thin">
        <color indexed="64"/>
      </bottom>
      <diagonal/>
    </border>
    <border>
      <left style="medium">
        <color theme="0"/>
      </left>
      <right/>
      <top style="medium">
        <color auto="1"/>
      </top>
      <bottom/>
      <diagonal/>
    </border>
    <border>
      <left/>
      <right/>
      <top style="thin">
        <color theme="8"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0">
    <xf numFmtId="0" fontId="0" fillId="0" borderId="0" xfId="0"/>
    <xf numFmtId="0" fontId="11" fillId="0" borderId="0" xfId="0" applyFont="1"/>
    <xf numFmtId="0" fontId="5" fillId="0" borderId="0" xfId="0" applyFont="1"/>
    <xf numFmtId="0" fontId="16" fillId="0" borderId="0" xfId="0" applyFont="1" applyProtection="1">
      <protection locked="0"/>
    </xf>
    <xf numFmtId="0" fontId="14" fillId="0" borderId="0" xfId="0" applyFont="1"/>
    <xf numFmtId="164" fontId="13" fillId="0" borderId="0" xfId="1" applyNumberFormat="1" applyFont="1" applyFill="1" applyBorder="1" applyAlignment="1" applyProtection="1">
      <alignment vertical="center"/>
    </xf>
    <xf numFmtId="9" fontId="13" fillId="0" borderId="0" xfId="0" applyNumberFormat="1" applyFont="1" applyAlignment="1">
      <alignment horizontal="center"/>
    </xf>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lignment vertical="center"/>
    </xf>
    <xf numFmtId="9" fontId="5" fillId="0" borderId="0" xfId="2" applyFont="1" applyFill="1" applyBorder="1" applyAlignment="1" applyProtection="1"/>
    <xf numFmtId="164" fontId="17" fillId="0" borderId="0" xfId="1" applyNumberFormat="1" applyFont="1" applyFill="1" applyBorder="1" applyAlignment="1" applyProtection="1">
      <alignment vertical="center"/>
    </xf>
    <xf numFmtId="9" fontId="17" fillId="0" borderId="0" xfId="2" applyFont="1" applyFill="1" applyBorder="1" applyAlignment="1" applyProtection="1">
      <alignment vertical="center"/>
    </xf>
    <xf numFmtId="0" fontId="7" fillId="0" borderId="0" xfId="0" applyFont="1" applyAlignment="1">
      <alignment vertical="center"/>
    </xf>
    <xf numFmtId="0" fontId="20" fillId="0" borderId="0" xfId="0" applyFont="1" applyAlignment="1">
      <alignment vertical="center"/>
    </xf>
    <xf numFmtId="165" fontId="12" fillId="0" borderId="2" xfId="0" applyNumberFormat="1" applyFont="1" applyBorder="1" applyAlignment="1">
      <alignment horizontal="center"/>
    </xf>
    <xf numFmtId="165" fontId="8" fillId="6" borderId="0" xfId="2" applyNumberFormat="1" applyFont="1" applyFill="1" applyBorder="1" applyAlignment="1" applyProtection="1"/>
    <xf numFmtId="165" fontId="8" fillId="4" borderId="4" xfId="2" applyNumberFormat="1" applyFont="1" applyFill="1" applyBorder="1" applyAlignment="1" applyProtection="1">
      <alignment vertical="center"/>
    </xf>
    <xf numFmtId="0" fontId="5" fillId="3" borderId="0" xfId="0" applyFont="1" applyFill="1"/>
    <xf numFmtId="0" fontId="5" fillId="4" borderId="0" xfId="0" applyFont="1" applyFill="1"/>
    <xf numFmtId="0" fontId="8" fillId="6" borderId="0" xfId="0" applyFont="1" applyFill="1" applyAlignment="1" applyProtection="1">
      <alignment vertical="center"/>
      <protection locked="0"/>
    </xf>
    <xf numFmtId="0" fontId="9" fillId="6" borderId="0" xfId="0" applyFont="1" applyFill="1" applyAlignment="1" applyProtection="1">
      <alignment vertical="center"/>
      <protection locked="0"/>
    </xf>
    <xf numFmtId="0" fontId="19" fillId="0" borderId="0" xfId="0" applyFont="1" applyProtection="1">
      <protection locked="0"/>
    </xf>
    <xf numFmtId="0" fontId="8" fillId="3" borderId="0" xfId="0" applyFont="1" applyFill="1" applyAlignment="1" applyProtection="1">
      <alignment vertical="center"/>
      <protection locked="0"/>
    </xf>
    <xf numFmtId="0" fontId="9" fillId="3" borderId="0" xfId="0" applyFont="1" applyFill="1" applyAlignment="1" applyProtection="1">
      <alignment vertical="center"/>
      <protection locked="0"/>
    </xf>
    <xf numFmtId="0" fontId="19" fillId="0" borderId="0" xfId="0" applyFont="1" applyAlignment="1" applyProtection="1">
      <alignment vertical="center"/>
      <protection locked="0"/>
    </xf>
    <xf numFmtId="0" fontId="8" fillId="4" borderId="0" xfId="0" applyFont="1" applyFill="1" applyAlignment="1" applyProtection="1">
      <alignment vertical="center"/>
      <protection locked="0"/>
    </xf>
    <xf numFmtId="0" fontId="9" fillId="4" borderId="0" xfId="0" applyFont="1" applyFill="1" applyAlignment="1" applyProtection="1">
      <alignment vertical="center"/>
      <protection locked="0"/>
    </xf>
    <xf numFmtId="0" fontId="11" fillId="3" borderId="0" xfId="0" applyFont="1" applyFill="1"/>
    <xf numFmtId="164" fontId="6" fillId="2" borderId="9" xfId="1" applyNumberFormat="1" applyFont="1" applyFill="1" applyBorder="1" applyAlignment="1" applyProtection="1">
      <alignment horizontal="center" vertical="center"/>
    </xf>
    <xf numFmtId="164" fontId="13" fillId="0" borderId="3"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vertical="center"/>
      <protection locked="0"/>
    </xf>
    <xf numFmtId="0" fontId="9" fillId="4" borderId="9" xfId="0" applyFont="1" applyFill="1" applyBorder="1"/>
    <xf numFmtId="0" fontId="6" fillId="2" borderId="11" xfId="0" applyFont="1" applyFill="1" applyBorder="1" applyAlignment="1">
      <alignment horizontal="center" vertical="center"/>
    </xf>
    <xf numFmtId="0" fontId="9" fillId="3" borderId="9" xfId="0" applyFont="1" applyFill="1" applyBorder="1"/>
    <xf numFmtId="0" fontId="10" fillId="2" borderId="9" xfId="0" applyFont="1" applyFill="1" applyBorder="1" applyAlignment="1">
      <alignment horizontal="center" vertical="center"/>
    </xf>
    <xf numFmtId="0" fontId="21" fillId="2" borderId="12" xfId="0" applyFont="1" applyFill="1" applyBorder="1" applyAlignment="1">
      <alignment horizontal="center" vertical="center"/>
    </xf>
    <xf numFmtId="9" fontId="13" fillId="5" borderId="0" xfId="0" applyNumberFormat="1" applyFont="1" applyFill="1" applyAlignment="1">
      <alignment horizontal="center"/>
    </xf>
    <xf numFmtId="164" fontId="13" fillId="5" borderId="0" xfId="1" applyNumberFormat="1" applyFont="1" applyFill="1" applyBorder="1" applyAlignment="1" applyProtection="1">
      <alignment vertical="center"/>
    </xf>
    <xf numFmtId="0" fontId="6" fillId="5" borderId="0" xfId="0" applyFont="1" applyFill="1" applyAlignment="1">
      <alignment horizontal="center" vertical="center"/>
    </xf>
    <xf numFmtId="0" fontId="11" fillId="5" borderId="0" xfId="0" applyFont="1" applyFill="1"/>
    <xf numFmtId="49" fontId="23" fillId="5" borderId="6" xfId="0" applyNumberFormat="1" applyFont="1" applyFill="1" applyBorder="1" applyAlignment="1">
      <alignment vertical="center"/>
    </xf>
    <xf numFmtId="0" fontId="16" fillId="5" borderId="0" xfId="0" applyFont="1" applyFill="1" applyProtection="1">
      <protection locked="0"/>
    </xf>
    <xf numFmtId="0" fontId="16" fillId="5" borderId="0" xfId="0" applyFont="1" applyFill="1"/>
    <xf numFmtId="0" fontId="22" fillId="5" borderId="0" xfId="0" applyFont="1" applyFill="1" applyAlignment="1">
      <alignment vertical="center"/>
    </xf>
    <xf numFmtId="0" fontId="9" fillId="7" borderId="9" xfId="0" applyFont="1" applyFill="1" applyBorder="1"/>
    <xf numFmtId="0" fontId="5" fillId="7" borderId="0" xfId="0" applyFont="1" applyFill="1"/>
    <xf numFmtId="0" fontId="18" fillId="7" borderId="0" xfId="0" applyFont="1" applyFill="1" applyAlignment="1">
      <alignment vertical="center"/>
    </xf>
    <xf numFmtId="164" fontId="9" fillId="7" borderId="0" xfId="1" applyNumberFormat="1" applyFont="1" applyFill="1" applyBorder="1" applyAlignment="1" applyProtection="1">
      <alignment vertical="center"/>
    </xf>
    <xf numFmtId="165" fontId="9" fillId="7" borderId="0" xfId="2" applyNumberFormat="1" applyFont="1" applyFill="1" applyBorder="1" applyAlignment="1" applyProtection="1">
      <alignment vertical="center"/>
    </xf>
    <xf numFmtId="165" fontId="16" fillId="0" borderId="0" xfId="2" applyNumberFormat="1" applyFont="1" applyFill="1" applyBorder="1" applyAlignment="1" applyProtection="1">
      <alignment horizontal="left"/>
    </xf>
    <xf numFmtId="165" fontId="8" fillId="3" borderId="5" xfId="2" applyNumberFormat="1" applyFont="1" applyFill="1" applyBorder="1" applyAlignment="1" applyProtection="1">
      <alignment horizontal="left" vertical="center"/>
    </xf>
    <xf numFmtId="0" fontId="9" fillId="3" borderId="5"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15" fillId="0" borderId="0" xfId="0" applyFont="1"/>
    <xf numFmtId="0" fontId="9" fillId="7" borderId="0" xfId="0" applyFont="1" applyFill="1" applyAlignment="1">
      <alignment vertical="center"/>
    </xf>
    <xf numFmtId="44" fontId="9" fillId="7" borderId="0" xfId="1" applyFont="1" applyFill="1" applyBorder="1" applyAlignment="1" applyProtection="1">
      <alignment vertical="center"/>
    </xf>
    <xf numFmtId="0" fontId="26" fillId="0" borderId="0" xfId="0" applyFont="1"/>
    <xf numFmtId="0" fontId="16" fillId="0" borderId="0" xfId="0" applyFont="1"/>
    <xf numFmtId="164" fontId="12" fillId="0" borderId="14" xfId="0" applyNumberFormat="1" applyFont="1" applyBorder="1" applyAlignment="1">
      <alignment horizontal="center"/>
    </xf>
    <xf numFmtId="165" fontId="12" fillId="0" borderId="17" xfId="0" applyNumberFormat="1" applyFont="1" applyBorder="1" applyAlignment="1">
      <alignment horizontal="center"/>
    </xf>
    <xf numFmtId="164" fontId="12" fillId="0" borderId="15" xfId="0" applyNumberFormat="1" applyFont="1" applyBorder="1" applyAlignment="1">
      <alignment horizontal="center"/>
    </xf>
    <xf numFmtId="165" fontId="12" fillId="0" borderId="18" xfId="0" applyNumberFormat="1" applyFont="1" applyBorder="1" applyAlignment="1">
      <alignment horizontal="center"/>
    </xf>
    <xf numFmtId="164" fontId="12" fillId="0" borderId="19" xfId="0" applyNumberFormat="1" applyFont="1" applyBorder="1" applyAlignment="1">
      <alignment horizontal="center"/>
    </xf>
    <xf numFmtId="164" fontId="12" fillId="0" borderId="20" xfId="0" applyNumberFormat="1" applyFont="1" applyBorder="1" applyAlignment="1">
      <alignment horizontal="center"/>
    </xf>
    <xf numFmtId="164" fontId="13" fillId="0" borderId="15" xfId="0" applyNumberFormat="1" applyFont="1" applyBorder="1" applyAlignment="1">
      <alignment horizontal="center"/>
    </xf>
    <xf numFmtId="44" fontId="0" fillId="0" borderId="0" xfId="1" applyFont="1"/>
    <xf numFmtId="0" fontId="0" fillId="8" borderId="16" xfId="0" applyFill="1" applyBorder="1"/>
    <xf numFmtId="44" fontId="9" fillId="3" borderId="0" xfId="0" applyNumberFormat="1" applyFont="1" applyFill="1" applyAlignment="1" applyProtection="1">
      <alignment vertical="center"/>
      <protection locked="0"/>
    </xf>
    <xf numFmtId="0" fontId="24" fillId="4" borderId="4" xfId="0" applyFont="1" applyFill="1" applyBorder="1" applyAlignment="1" applyProtection="1">
      <alignment vertical="center"/>
      <protection locked="0"/>
    </xf>
    <xf numFmtId="0" fontId="24" fillId="4" borderId="0" xfId="0" applyFont="1" applyFill="1"/>
    <xf numFmtId="0" fontId="24" fillId="3" borderId="0" xfId="0" applyFont="1" applyFill="1"/>
    <xf numFmtId="0" fontId="24" fillId="6" borderId="0" xfId="0" applyFont="1" applyFill="1"/>
    <xf numFmtId="0" fontId="24" fillId="6" borderId="0" xfId="0" applyFont="1" applyFill="1" applyAlignment="1" applyProtection="1">
      <alignment vertical="center"/>
      <protection locked="0"/>
    </xf>
    <xf numFmtId="0" fontId="5" fillId="6" borderId="22" xfId="0" applyFont="1" applyFill="1" applyBorder="1" applyAlignment="1">
      <alignment horizontal="right"/>
    </xf>
    <xf numFmtId="0" fontId="11" fillId="0" borderId="3" xfId="0" applyFont="1" applyBorder="1"/>
    <xf numFmtId="0" fontId="24" fillId="0" borderId="0" xfId="0" applyFont="1" applyAlignment="1">
      <alignment vertical="center"/>
    </xf>
    <xf numFmtId="0" fontId="24" fillId="3" borderId="0" xfId="0" applyFont="1" applyFill="1" applyAlignment="1" applyProtection="1">
      <alignment vertical="center"/>
      <protection locked="0"/>
    </xf>
    <xf numFmtId="0" fontId="5" fillId="3" borderId="21" xfId="0" applyFont="1" applyFill="1" applyBorder="1" applyAlignment="1" applyProtection="1">
      <alignment horizontal="right"/>
      <protection locked="0"/>
    </xf>
    <xf numFmtId="0" fontId="11" fillId="0" borderId="0" xfId="0" applyFont="1" applyProtection="1">
      <protection locked="0"/>
    </xf>
    <xf numFmtId="0" fontId="5" fillId="3" borderId="23" xfId="0" applyFont="1" applyFill="1" applyBorder="1" applyAlignment="1" applyProtection="1">
      <alignment horizontal="right"/>
      <protection locked="0"/>
    </xf>
    <xf numFmtId="0" fontId="0" fillId="9" borderId="0" xfId="0" applyFill="1"/>
    <xf numFmtId="166" fontId="0" fillId="0" borderId="0" xfId="0" applyNumberFormat="1" applyAlignment="1">
      <alignment horizontal="left" vertical="center" wrapText="1" indent="1"/>
    </xf>
    <xf numFmtId="0" fontId="5" fillId="7" borderId="0" xfId="0" applyFont="1" applyFill="1" applyProtection="1">
      <protection locked="0"/>
    </xf>
    <xf numFmtId="0" fontId="11" fillId="0" borderId="3" xfId="0" applyFont="1" applyBorder="1" applyProtection="1">
      <protection locked="0"/>
    </xf>
    <xf numFmtId="0" fontId="11" fillId="0" borderId="24" xfId="0" applyFont="1" applyBorder="1" applyProtection="1">
      <protection locked="0"/>
    </xf>
    <xf numFmtId="0" fontId="27" fillId="4" borderId="4" xfId="0" applyFont="1" applyFill="1" applyBorder="1" applyAlignment="1">
      <alignment vertical="center"/>
    </xf>
    <xf numFmtId="0" fontId="9" fillId="4" borderId="4" xfId="0" applyFont="1" applyFill="1" applyBorder="1" applyAlignment="1">
      <alignment vertical="center"/>
    </xf>
    <xf numFmtId="0" fontId="27" fillId="3" borderId="5" xfId="0" applyFont="1" applyFill="1" applyBorder="1" applyAlignment="1">
      <alignment vertical="center"/>
    </xf>
    <xf numFmtId="0" fontId="9" fillId="3" borderId="5" xfId="0" applyFont="1" applyFill="1" applyBorder="1" applyAlignment="1">
      <alignment vertical="center"/>
    </xf>
    <xf numFmtId="0" fontId="27" fillId="6" borderId="0" xfId="0" applyFont="1" applyFill="1" applyAlignment="1">
      <alignment vertical="center"/>
    </xf>
    <xf numFmtId="0" fontId="9" fillId="6" borderId="0" xfId="0" applyFont="1" applyFill="1" applyAlignment="1">
      <alignment vertical="center"/>
    </xf>
    <xf numFmtId="164" fontId="13" fillId="0" borderId="3" xfId="1" applyNumberFormat="1" applyFont="1" applyFill="1" applyBorder="1" applyAlignment="1" applyProtection="1">
      <alignment vertical="center"/>
    </xf>
    <xf numFmtId="0" fontId="16" fillId="10" borderId="0" xfId="0" applyFont="1" applyFill="1" applyProtection="1">
      <protection locked="0"/>
    </xf>
    <xf numFmtId="164" fontId="16" fillId="10" borderId="0" xfId="1" applyNumberFormat="1" applyFont="1" applyFill="1" applyBorder="1" applyAlignment="1" applyProtection="1">
      <alignment horizontal="left"/>
      <protection locked="0"/>
    </xf>
    <xf numFmtId="164" fontId="16" fillId="10" borderId="0" xfId="1" applyNumberFormat="1" applyFont="1" applyFill="1" applyBorder="1" applyAlignment="1" applyProtection="1">
      <protection locked="0"/>
    </xf>
    <xf numFmtId="0" fontId="16" fillId="10" borderId="0" xfId="0" applyFont="1" applyFill="1" applyAlignment="1" applyProtection="1">
      <alignment horizontal="left"/>
      <protection locked="0"/>
    </xf>
    <xf numFmtId="0" fontId="9" fillId="3" borderId="5" xfId="0" applyFont="1" applyFill="1" applyBorder="1" applyAlignment="1" applyProtection="1">
      <alignment horizontal="right" vertical="center"/>
      <protection locked="0"/>
    </xf>
    <xf numFmtId="0" fontId="9" fillId="6" borderId="0" xfId="0" applyFont="1" applyFill="1" applyAlignment="1" applyProtection="1">
      <alignment horizontal="right" vertical="center"/>
      <protection locked="0"/>
    </xf>
    <xf numFmtId="9" fontId="13" fillId="10" borderId="0" xfId="2" applyFont="1" applyFill="1" applyBorder="1" applyAlignment="1" applyProtection="1">
      <alignment vertical="center"/>
      <protection locked="0"/>
    </xf>
    <xf numFmtId="0" fontId="6" fillId="2" borderId="1" xfId="0" applyFont="1" applyFill="1" applyBorder="1" applyAlignment="1">
      <alignment horizontal="center" vertical="center"/>
    </xf>
    <xf numFmtId="0" fontId="4" fillId="0" borderId="0" xfId="0" applyFont="1" applyAlignment="1" applyProtection="1">
      <alignment vertical="center"/>
      <protection locked="0"/>
    </xf>
    <xf numFmtId="165" fontId="16" fillId="0" borderId="0" xfId="2" applyNumberFormat="1" applyFont="1" applyFill="1" applyBorder="1" applyAlignment="1" applyProtection="1">
      <alignment horizontal="left"/>
      <protection locked="0"/>
    </xf>
    <xf numFmtId="167" fontId="26" fillId="10" borderId="0" xfId="0" applyNumberFormat="1" applyFont="1" applyFill="1" applyAlignment="1" applyProtection="1">
      <alignment vertical="center"/>
      <protection locked="0"/>
    </xf>
    <xf numFmtId="0" fontId="5" fillId="0" borderId="0" xfId="0" applyFont="1" applyProtection="1">
      <protection locked="0"/>
    </xf>
    <xf numFmtId="164" fontId="17" fillId="0" borderId="0" xfId="1" applyNumberFormat="1" applyFont="1" applyFill="1" applyBorder="1" applyAlignment="1" applyProtection="1">
      <alignment vertical="center"/>
      <protection locked="0"/>
    </xf>
    <xf numFmtId="0" fontId="11" fillId="5" borderId="0" xfId="0" applyFont="1" applyFill="1" applyProtection="1">
      <protection locked="0"/>
    </xf>
    <xf numFmtId="164" fontId="9" fillId="7" borderId="0" xfId="1" applyNumberFormat="1" applyFont="1" applyFill="1" applyBorder="1" applyAlignment="1" applyProtection="1">
      <alignment vertical="center"/>
      <protection locked="0"/>
    </xf>
    <xf numFmtId="0" fontId="0" fillId="0" borderId="0" xfId="0" applyProtection="1">
      <protection locked="0"/>
    </xf>
    <xf numFmtId="0" fontId="9" fillId="7" borderId="0" xfId="0" applyFont="1" applyFill="1" applyAlignment="1" applyProtection="1">
      <alignment vertical="center"/>
      <protection locked="0"/>
    </xf>
    <xf numFmtId="44" fontId="0" fillId="0" borderId="0" xfId="1" applyFont="1" applyBorder="1"/>
    <xf numFmtId="44" fontId="0" fillId="0" borderId="3" xfId="1" applyFont="1" applyBorder="1"/>
    <xf numFmtId="0" fontId="25" fillId="0" borderId="0" xfId="0" applyFont="1"/>
    <xf numFmtId="9" fontId="9" fillId="3" borderId="0" xfId="2" applyFont="1" applyFill="1" applyBorder="1" applyAlignment="1" applyProtection="1">
      <alignment vertical="center"/>
      <protection locked="0"/>
    </xf>
    <xf numFmtId="14" fontId="16" fillId="10" borderId="0" xfId="0" applyNumberFormat="1" applyFont="1" applyFill="1" applyAlignment="1" applyProtection="1">
      <alignment horizontal="left"/>
      <protection locked="0"/>
    </xf>
    <xf numFmtId="168" fontId="0" fillId="0" borderId="0" xfId="0" applyNumberFormat="1"/>
    <xf numFmtId="0" fontId="9" fillId="4" borderId="4" xfId="0" quotePrefix="1" applyFont="1" applyFill="1" applyBorder="1" applyAlignment="1" applyProtection="1">
      <alignment horizontal="right" vertical="center"/>
      <protection locked="0"/>
    </xf>
    <xf numFmtId="0" fontId="21" fillId="5" borderId="0" xfId="0" applyFont="1" applyFill="1" applyAlignment="1">
      <alignment vertical="center"/>
    </xf>
    <xf numFmtId="164" fontId="16" fillId="0" borderId="0" xfId="1" applyNumberFormat="1" applyFont="1" applyFill="1" applyBorder="1" applyAlignment="1" applyProtection="1">
      <alignment horizontal="right"/>
      <protection locked="0"/>
    </xf>
    <xf numFmtId="164" fontId="0" fillId="0" borderId="15" xfId="0" applyNumberFormat="1" applyBorder="1" applyAlignment="1">
      <alignment horizontal="center"/>
    </xf>
    <xf numFmtId="164" fontId="0" fillId="0" borderId="19" xfId="0" applyNumberFormat="1" applyBorder="1" applyAlignment="1">
      <alignment horizontal="center"/>
    </xf>
    <xf numFmtId="164" fontId="0" fillId="0" borderId="14" xfId="0" applyNumberFormat="1" applyBorder="1" applyAlignment="1">
      <alignment horizontal="center"/>
    </xf>
    <xf numFmtId="164" fontId="0" fillId="0" borderId="3" xfId="0" applyNumberFormat="1" applyBorder="1" applyAlignment="1">
      <alignment horizontal="center"/>
    </xf>
    <xf numFmtId="0" fontId="9" fillId="0" borderId="0" xfId="0" applyFont="1" applyAlignment="1" applyProtection="1">
      <alignment vertical="center"/>
      <protection locked="0"/>
    </xf>
    <xf numFmtId="167" fontId="26" fillId="0" borderId="0" xfId="0" applyNumberFormat="1" applyFont="1" applyAlignment="1" applyProtection="1">
      <alignment vertical="center"/>
      <protection locked="0"/>
    </xf>
    <xf numFmtId="0" fontId="5" fillId="11" borderId="22" xfId="0" applyFont="1" applyFill="1" applyBorder="1" applyAlignment="1" applyProtection="1">
      <alignment vertical="center"/>
      <protection locked="0"/>
    </xf>
    <xf numFmtId="0" fontId="5" fillId="11" borderId="23"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9" fillId="11" borderId="4" xfId="0" quotePrefix="1" applyFont="1" applyFill="1" applyBorder="1" applyAlignment="1" applyProtection="1">
      <alignment horizontal="right" vertical="center"/>
      <protection locked="0"/>
    </xf>
    <xf numFmtId="9" fontId="9" fillId="11" borderId="4" xfId="2" applyFont="1" applyFill="1" applyBorder="1" applyAlignment="1" applyProtection="1">
      <alignment vertical="center"/>
      <protection locked="0"/>
    </xf>
    <xf numFmtId="0" fontId="9" fillId="11" borderId="4" xfId="0" applyFont="1" applyFill="1" applyBorder="1" applyAlignment="1" applyProtection="1">
      <alignment vertical="center"/>
      <protection locked="0"/>
    </xf>
    <xf numFmtId="10" fontId="9" fillId="7" borderId="0" xfId="1" applyNumberFormat="1" applyFont="1" applyFill="1" applyBorder="1" applyAlignment="1" applyProtection="1">
      <alignment vertical="center"/>
    </xf>
    <xf numFmtId="10" fontId="0" fillId="0" borderId="0" xfId="0" applyNumberFormat="1"/>
    <xf numFmtId="10" fontId="16" fillId="0" borderId="0" xfId="1" applyNumberFormat="1" applyFont="1" applyFill="1" applyBorder="1" applyAlignment="1" applyProtection="1">
      <alignment horizontal="left"/>
      <protection locked="0"/>
    </xf>
    <xf numFmtId="44" fontId="0" fillId="0" borderId="0" xfId="1" applyFont="1" applyFill="1" applyBorder="1" applyAlignment="1">
      <alignment horizontal="left" indent="1"/>
    </xf>
    <xf numFmtId="44" fontId="0" fillId="0" borderId="0" xfId="1" applyFont="1" applyFill="1" applyBorder="1"/>
    <xf numFmtId="9" fontId="0" fillId="0" borderId="15" xfId="2" applyFont="1" applyFill="1" applyBorder="1"/>
    <xf numFmtId="9" fontId="9" fillId="4" borderId="4" xfId="2" applyFont="1" applyFill="1" applyBorder="1" applyAlignment="1" applyProtection="1">
      <alignment vertical="center"/>
      <protection locked="0"/>
    </xf>
    <xf numFmtId="44" fontId="26" fillId="0" borderId="0" xfId="1" applyFont="1" applyProtection="1"/>
    <xf numFmtId="0" fontId="0" fillId="0" borderId="0" xfId="0" pivotButton="1"/>
    <xf numFmtId="0" fontId="0" fillId="5" borderId="0" xfId="0" applyFill="1"/>
    <xf numFmtId="44" fontId="24" fillId="3" borderId="5" xfId="1" applyFont="1" applyFill="1" applyBorder="1" applyAlignment="1" applyProtection="1">
      <alignment horizontal="right" vertical="center"/>
    </xf>
    <xf numFmtId="44" fontId="24" fillId="6" borderId="0" xfId="1" applyFont="1" applyFill="1" applyBorder="1" applyAlignment="1" applyProtection="1"/>
    <xf numFmtId="0" fontId="15" fillId="2" borderId="9" xfId="0" applyFont="1" applyFill="1" applyBorder="1" applyAlignment="1">
      <alignment horizontal="center" vertical="center"/>
    </xf>
    <xf numFmtId="0" fontId="24" fillId="2" borderId="1" xfId="0" applyFont="1" applyFill="1" applyBorder="1" applyAlignment="1">
      <alignment horizontal="center" vertical="center"/>
    </xf>
    <xf numFmtId="164" fontId="29" fillId="2" borderId="9" xfId="1" applyNumberFormat="1" applyFont="1" applyFill="1" applyBorder="1" applyAlignment="1" applyProtection="1">
      <alignment horizontal="center" vertical="center"/>
    </xf>
    <xf numFmtId="164" fontId="11" fillId="0" borderId="14" xfId="0" applyNumberFormat="1" applyFont="1" applyBorder="1" applyAlignment="1">
      <alignment horizontal="center"/>
    </xf>
    <xf numFmtId="165" fontId="11" fillId="0" borderId="2" xfId="0" applyNumberFormat="1" applyFont="1" applyBorder="1" applyAlignment="1">
      <alignment horizontal="center"/>
    </xf>
    <xf numFmtId="165" fontId="11" fillId="0" borderId="17" xfId="0" applyNumberFormat="1" applyFont="1" applyBorder="1" applyAlignment="1">
      <alignment horizontal="center"/>
    </xf>
    <xf numFmtId="164" fontId="30" fillId="0" borderId="3" xfId="1" applyNumberFormat="1" applyFont="1" applyFill="1" applyBorder="1" applyAlignment="1" applyProtection="1">
      <alignment vertical="center"/>
      <protection locked="0"/>
    </xf>
    <xf numFmtId="164" fontId="30" fillId="0" borderId="0" xfId="1" applyNumberFormat="1" applyFont="1" applyFill="1" applyBorder="1" applyAlignment="1" applyProtection="1">
      <alignment vertical="center"/>
      <protection locked="0"/>
    </xf>
    <xf numFmtId="164" fontId="30" fillId="0" borderId="0" xfId="1" applyNumberFormat="1" applyFont="1" applyFill="1" applyBorder="1" applyAlignment="1" applyProtection="1">
      <alignment vertical="center"/>
    </xf>
    <xf numFmtId="164" fontId="11" fillId="0" borderId="15" xfId="0" applyNumberFormat="1" applyFont="1" applyBorder="1" applyAlignment="1">
      <alignment horizontal="center"/>
    </xf>
    <xf numFmtId="165" fontId="11" fillId="0" borderId="18" xfId="0" applyNumberFormat="1" applyFont="1" applyBorder="1" applyAlignment="1">
      <alignment horizontal="center"/>
    </xf>
    <xf numFmtId="164" fontId="30" fillId="0" borderId="15" xfId="0" applyNumberFormat="1" applyFont="1" applyBorder="1" applyAlignment="1">
      <alignment horizontal="center"/>
    </xf>
    <xf numFmtId="0" fontId="29" fillId="2" borderId="7" xfId="0" applyFont="1" applyFill="1" applyBorder="1" applyAlignment="1">
      <alignment horizontal="center" vertical="center"/>
    </xf>
    <xf numFmtId="0" fontId="29" fillId="2" borderId="11" xfId="0" applyFont="1" applyFill="1" applyBorder="1" applyAlignment="1">
      <alignment horizontal="center" vertical="center"/>
    </xf>
    <xf numFmtId="164" fontId="11" fillId="0" borderId="19" xfId="0" applyNumberFormat="1" applyFont="1" applyBorder="1" applyAlignment="1">
      <alignment horizontal="center"/>
    </xf>
    <xf numFmtId="0" fontId="29" fillId="2" borderId="12" xfId="0" applyFont="1" applyFill="1" applyBorder="1" applyAlignment="1">
      <alignment horizontal="center" vertical="center"/>
    </xf>
    <xf numFmtId="164" fontId="11" fillId="0" borderId="20" xfId="0" applyNumberFormat="1" applyFont="1" applyBorder="1" applyAlignment="1">
      <alignment horizontal="center"/>
    </xf>
    <xf numFmtId="44" fontId="9" fillId="6" borderId="0" xfId="0" applyNumberFormat="1" applyFont="1" applyFill="1" applyAlignment="1">
      <alignment vertical="center"/>
    </xf>
    <xf numFmtId="9" fontId="9" fillId="6" borderId="0" xfId="2" applyFont="1" applyFill="1" applyBorder="1" applyAlignment="1" applyProtection="1">
      <alignment vertical="center"/>
    </xf>
    <xf numFmtId="0" fontId="0" fillId="12" borderId="0" xfId="0" applyFill="1"/>
    <xf numFmtId="0" fontId="9" fillId="12" borderId="0" xfId="0" applyFont="1" applyFill="1"/>
    <xf numFmtId="44" fontId="9" fillId="12" borderId="0" xfId="1" applyFont="1" applyFill="1" applyBorder="1"/>
    <xf numFmtId="0" fontId="9" fillId="13" borderId="0" xfId="0" applyFont="1" applyFill="1"/>
    <xf numFmtId="44" fontId="9" fillId="13" borderId="0" xfId="1" applyFont="1" applyFill="1" applyBorder="1"/>
    <xf numFmtId="0" fontId="24" fillId="11" borderId="0" xfId="0" applyFont="1" applyFill="1"/>
    <xf numFmtId="0" fontId="33" fillId="0" borderId="0" xfId="0" applyFont="1" applyAlignment="1">
      <alignment vertical="top"/>
    </xf>
    <xf numFmtId="14" fontId="16" fillId="0" borderId="0" xfId="0" applyNumberFormat="1" applyFont="1" applyAlignment="1">
      <alignment horizontal="left" vertical="top"/>
    </xf>
    <xf numFmtId="0" fontId="24" fillId="6" borderId="0" xfId="0" applyFont="1" applyFill="1" applyAlignment="1" applyProtection="1">
      <alignment horizontal="center" vertical="center"/>
      <protection locked="0"/>
    </xf>
    <xf numFmtId="0" fontId="25" fillId="0" borderId="0" xfId="0" applyFont="1" applyAlignment="1">
      <alignment horizontal="center"/>
    </xf>
    <xf numFmtId="9" fontId="0" fillId="0" borderId="14" xfId="2" applyFont="1" applyBorder="1" applyAlignment="1">
      <alignment horizontal="center"/>
    </xf>
    <xf numFmtId="9" fontId="9" fillId="6" borderId="0" xfId="2" applyFont="1" applyFill="1" applyBorder="1" applyAlignment="1" applyProtection="1">
      <alignment horizontal="center" vertical="center"/>
    </xf>
    <xf numFmtId="0" fontId="15" fillId="0" borderId="0" xfId="0" quotePrefix="1" applyFont="1"/>
    <xf numFmtId="0" fontId="25" fillId="0" borderId="0" xfId="1" applyNumberFormat="1" applyFont="1" applyBorder="1" applyAlignment="1">
      <alignment horizontal="left"/>
    </xf>
    <xf numFmtId="9" fontId="0" fillId="0" borderId="0" xfId="2" applyFont="1" applyBorder="1"/>
    <xf numFmtId="9" fontId="0" fillId="0" borderId="3" xfId="2" applyFont="1" applyBorder="1"/>
    <xf numFmtId="0" fontId="24" fillId="3" borderId="0" xfId="0" applyFont="1" applyFill="1" applyAlignment="1" applyProtection="1">
      <alignment horizontal="center" vertical="center"/>
      <protection locked="0"/>
    </xf>
    <xf numFmtId="44" fontId="0" fillId="0" borderId="24" xfId="1" applyFont="1" applyBorder="1"/>
    <xf numFmtId="9" fontId="0" fillId="0" borderId="24" xfId="2" applyFont="1" applyBorder="1"/>
    <xf numFmtId="9" fontId="0" fillId="0" borderId="0" xfId="2" applyFont="1" applyFill="1" applyBorder="1" applyAlignment="1">
      <alignment horizontal="right"/>
    </xf>
    <xf numFmtId="166" fontId="5" fillId="7" borderId="3" xfId="0" applyNumberFormat="1" applyFont="1" applyFill="1" applyBorder="1" applyAlignment="1">
      <alignment vertical="center" wrapText="1"/>
    </xf>
    <xf numFmtId="9" fontId="0" fillId="0" borderId="26" xfId="2" applyFont="1" applyBorder="1" applyAlignment="1">
      <alignment horizontal="center"/>
    </xf>
    <xf numFmtId="9" fontId="0" fillId="0" borderId="15" xfId="2" applyFont="1" applyBorder="1" applyAlignment="1">
      <alignment horizontal="center"/>
    </xf>
    <xf numFmtId="9" fontId="0" fillId="0" borderId="0" xfId="2" applyFont="1" applyFill="1" applyBorder="1"/>
    <xf numFmtId="44" fontId="0" fillId="0" borderId="3" xfId="1" applyFont="1" applyFill="1" applyBorder="1"/>
    <xf numFmtId="9" fontId="0" fillId="0" borderId="3" xfId="2" applyFont="1" applyFill="1" applyBorder="1"/>
    <xf numFmtId="9" fontId="0" fillId="0" borderId="14" xfId="2" applyFont="1" applyFill="1" applyBorder="1"/>
    <xf numFmtId="44" fontId="5" fillId="7" borderId="0" xfId="1" applyFont="1" applyFill="1" applyBorder="1" applyAlignment="1">
      <alignment horizontal="left" indent="1"/>
    </xf>
    <xf numFmtId="9" fontId="5" fillId="7" borderId="0" xfId="2" applyFont="1" applyFill="1" applyBorder="1" applyAlignment="1">
      <alignment horizontal="right"/>
    </xf>
    <xf numFmtId="9" fontId="5" fillId="7" borderId="15" xfId="2" applyFont="1" applyFill="1" applyBorder="1"/>
    <xf numFmtId="44" fontId="5" fillId="7" borderId="3" xfId="1" applyFont="1" applyFill="1" applyBorder="1"/>
    <xf numFmtId="9" fontId="5" fillId="7" borderId="3" xfId="2" applyFont="1" applyFill="1" applyBorder="1"/>
    <xf numFmtId="9" fontId="5" fillId="7" borderId="14" xfId="2" applyFont="1" applyFill="1" applyBorder="1"/>
    <xf numFmtId="0" fontId="6" fillId="2" borderId="9" xfId="0" applyFont="1" applyFill="1" applyBorder="1" applyAlignment="1">
      <alignment horizontal="center" vertical="center"/>
    </xf>
    <xf numFmtId="44" fontId="16" fillId="0" borderId="0" xfId="1" applyFont="1" applyFill="1" applyBorder="1" applyAlignment="1" applyProtection="1">
      <alignment horizontal="right"/>
      <protection locked="0"/>
    </xf>
    <xf numFmtId="44" fontId="8" fillId="4" borderId="4" xfId="1" applyFont="1" applyFill="1" applyBorder="1" applyAlignment="1" applyProtection="1">
      <alignment horizontal="right" vertical="center"/>
    </xf>
    <xf numFmtId="0" fontId="24" fillId="2" borderId="2" xfId="0" applyFont="1" applyFill="1" applyBorder="1" applyAlignment="1">
      <alignment horizontal="center" vertical="center"/>
    </xf>
    <xf numFmtId="0" fontId="16" fillId="0" borderId="16" xfId="0" applyFont="1" applyBorder="1" applyProtection="1">
      <protection locked="0"/>
    </xf>
    <xf numFmtId="44" fontId="9" fillId="11" borderId="4" xfId="0" applyNumberFormat="1" applyFont="1" applyFill="1" applyBorder="1" applyAlignment="1">
      <alignment vertical="center"/>
    </xf>
    <xf numFmtId="9" fontId="9" fillId="11" borderId="4" xfId="2" applyFont="1" applyFill="1" applyBorder="1" applyAlignment="1" applyProtection="1">
      <alignment vertical="center"/>
    </xf>
    <xf numFmtId="44" fontId="9" fillId="4" borderId="4" xfId="1" applyFont="1" applyFill="1" applyBorder="1" applyAlignment="1" applyProtection="1">
      <alignment vertical="center"/>
    </xf>
    <xf numFmtId="167" fontId="26" fillId="0" borderId="0" xfId="0" applyNumberFormat="1" applyFont="1" applyAlignment="1">
      <alignment vertical="center" wrapText="1"/>
    </xf>
    <xf numFmtId="0" fontId="16" fillId="0" borderId="16" xfId="0" applyFont="1" applyBorder="1"/>
    <xf numFmtId="164" fontId="15" fillId="0" borderId="2" xfId="1" applyNumberFormat="1" applyFont="1" applyFill="1" applyBorder="1" applyAlignment="1" applyProtection="1">
      <alignment horizontal="center" wrapText="1"/>
    </xf>
    <xf numFmtId="0" fontId="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quotePrefix="1" applyFont="1" applyBorder="1" applyAlignment="1">
      <alignment horizontal="center" vertical="center" wrapText="1"/>
    </xf>
    <xf numFmtId="164" fontId="15" fillId="0" borderId="2" xfId="1" applyNumberFormat="1" applyFont="1" applyFill="1" applyBorder="1" applyAlignment="1" applyProtection="1">
      <alignment horizontal="center" vertical="center" wrapText="1"/>
    </xf>
    <xf numFmtId="164" fontId="15" fillId="0" borderId="2" xfId="1" applyNumberFormat="1" applyFont="1" applyFill="1" applyBorder="1" applyAlignment="1" applyProtection="1">
      <alignment horizontal="left" vertical="center" wrapText="1"/>
    </xf>
    <xf numFmtId="0" fontId="3" fillId="0" borderId="0" xfId="0" applyFont="1" applyAlignment="1">
      <alignment horizontal="center" vertical="center" wrapText="1"/>
    </xf>
    <xf numFmtId="0" fontId="11" fillId="0" borderId="2" xfId="0" applyFont="1" applyBorder="1" applyAlignment="1">
      <alignment vertical="center"/>
    </xf>
    <xf numFmtId="9" fontId="15" fillId="0" borderId="2" xfId="2" applyFont="1" applyFill="1" applyBorder="1" applyAlignment="1" applyProtection="1">
      <alignment vertical="center"/>
      <protection locked="0"/>
    </xf>
    <xf numFmtId="164" fontId="15" fillId="0" borderId="2" xfId="1" applyNumberFormat="1" applyFont="1" applyFill="1" applyBorder="1" applyAlignment="1" applyProtection="1">
      <alignment vertical="center"/>
    </xf>
    <xf numFmtId="0" fontId="11" fillId="0" borderId="0" xfId="0" applyFont="1" applyAlignment="1">
      <alignment vertical="center"/>
    </xf>
    <xf numFmtId="0" fontId="15" fillId="0" borderId="2" xfId="0" applyFont="1" applyBorder="1" applyAlignment="1">
      <alignment horizontal="center" vertical="center"/>
    </xf>
    <xf numFmtId="9" fontId="15" fillId="0" borderId="2" xfId="2"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wrapText="1"/>
    </xf>
    <xf numFmtId="0" fontId="9" fillId="6" borderId="0" xfId="0" applyFont="1" applyFill="1" applyAlignment="1">
      <alignment horizontal="center" vertical="center"/>
    </xf>
    <xf numFmtId="0" fontId="8" fillId="0" borderId="0" xfId="0" applyFont="1" applyAlignment="1">
      <alignment horizontal="center" vertical="center"/>
    </xf>
    <xf numFmtId="0" fontId="9" fillId="3" borderId="5" xfId="0" applyFont="1" applyFill="1" applyBorder="1" applyAlignment="1">
      <alignment horizontal="center" vertical="center"/>
    </xf>
    <xf numFmtId="0" fontId="9" fillId="0" borderId="0" xfId="0" applyFont="1" applyAlignment="1">
      <alignment horizontal="center" vertical="center"/>
    </xf>
    <xf numFmtId="0" fontId="9" fillId="4" borderId="4" xfId="0" applyFont="1" applyFill="1" applyBorder="1" applyAlignment="1">
      <alignment horizontal="center" vertical="center"/>
    </xf>
    <xf numFmtId="167" fontId="26" fillId="0" borderId="0" xfId="0" applyNumberFormat="1" applyFont="1" applyAlignment="1" applyProtection="1">
      <alignment horizontal="center" vertical="center"/>
      <protection locked="0"/>
    </xf>
    <xf numFmtId="0" fontId="15" fillId="0" borderId="0" xfId="0" applyFont="1" applyAlignment="1">
      <alignment horizontal="center" vertical="center" wrapText="1"/>
    </xf>
    <xf numFmtId="0" fontId="0" fillId="10" borderId="24" xfId="0" applyFill="1" applyBorder="1" applyAlignment="1">
      <alignment wrapText="1"/>
    </xf>
    <xf numFmtId="0" fontId="10" fillId="0" borderId="24" xfId="0" applyFont="1" applyBorder="1" applyAlignment="1">
      <alignment horizontal="center" vertical="center" wrapText="1"/>
    </xf>
    <xf numFmtId="0" fontId="10" fillId="0" borderId="24" xfId="0" quotePrefix="1" applyFont="1" applyBorder="1" applyAlignment="1">
      <alignment horizontal="center" vertical="center" wrapText="1"/>
    </xf>
    <xf numFmtId="164" fontId="10" fillId="0" borderId="24" xfId="1" applyNumberFormat="1" applyFont="1" applyFill="1" applyBorder="1" applyAlignment="1" applyProtection="1">
      <alignment horizontal="center" vertical="center"/>
    </xf>
    <xf numFmtId="0" fontId="11" fillId="10" borderId="24" xfId="0" applyFont="1" applyFill="1" applyBorder="1" applyAlignment="1">
      <alignment horizontal="left" vertical="center" wrapText="1"/>
    </xf>
    <xf numFmtId="0" fontId="35" fillId="5" borderId="5" xfId="0" applyFont="1" applyFill="1" applyBorder="1" applyProtection="1">
      <protection locked="0"/>
    </xf>
    <xf numFmtId="0" fontId="8" fillId="5" borderId="5" xfId="0" applyFont="1" applyFill="1" applyBorder="1" applyProtection="1">
      <protection locked="0"/>
    </xf>
    <xf numFmtId="0" fontId="0" fillId="0" borderId="0" xfId="0" applyAlignment="1">
      <alignment vertical="top"/>
    </xf>
    <xf numFmtId="0" fontId="15" fillId="14" borderId="0" xfId="0" applyFont="1" applyFill="1" applyAlignment="1">
      <alignment horizontal="center" vertical="center" wrapText="1"/>
    </xf>
    <xf numFmtId="0" fontId="0" fillId="14" borderId="0" xfId="0" applyFill="1" applyAlignment="1">
      <alignment wrapText="1"/>
    </xf>
    <xf numFmtId="0" fontId="0" fillId="14" borderId="0" xfId="0" applyFill="1"/>
    <xf numFmtId="0" fontId="0" fillId="14" borderId="0" xfId="0" quotePrefix="1" applyFill="1" applyAlignment="1">
      <alignment vertical="top"/>
    </xf>
    <xf numFmtId="0" fontId="0" fillId="14" borderId="0" xfId="0" applyFill="1" applyAlignment="1">
      <alignment vertical="top" wrapText="1"/>
    </xf>
    <xf numFmtId="0" fontId="35" fillId="5" borderId="0" xfId="0" applyFont="1" applyFill="1" applyProtection="1">
      <protection locked="0"/>
    </xf>
    <xf numFmtId="0" fontId="8" fillId="5" borderId="0" xfId="0" applyFont="1" applyFill="1" applyProtection="1">
      <protection locked="0"/>
    </xf>
    <xf numFmtId="49" fontId="15" fillId="0" borderId="0" xfId="0" applyNumberFormat="1" applyFont="1" applyAlignment="1">
      <alignment vertical="center" wrapText="1"/>
    </xf>
    <xf numFmtId="0" fontId="38" fillId="0" borderId="0" xfId="0" applyFont="1"/>
    <xf numFmtId="0" fontId="29" fillId="2" borderId="9" xfId="0" applyFont="1" applyFill="1" applyBorder="1" applyAlignment="1">
      <alignment horizontal="center" vertical="center"/>
    </xf>
    <xf numFmtId="0" fontId="24" fillId="2" borderId="9" xfId="0" applyFont="1" applyFill="1" applyBorder="1" applyAlignment="1">
      <alignment horizontal="center" vertical="center"/>
    </xf>
    <xf numFmtId="0" fontId="5" fillId="4" borderId="0" xfId="0" applyFont="1" applyFill="1" applyAlignment="1" applyProtection="1">
      <alignment horizontal="right" vertical="center"/>
      <protection locked="0"/>
    </xf>
    <xf numFmtId="0" fontId="2"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0" fillId="14" borderId="28" xfId="0" quotePrefix="1" applyFill="1" applyBorder="1" applyAlignment="1">
      <alignment horizontal="left" vertical="top" wrapText="1"/>
    </xf>
    <xf numFmtId="0" fontId="0" fillId="14" borderId="28" xfId="0" applyFill="1" applyBorder="1" applyAlignment="1">
      <alignment horizontal="left" vertical="top" wrapText="1"/>
    </xf>
    <xf numFmtId="0" fontId="0" fillId="0" borderId="28" xfId="0" quotePrefix="1" applyBorder="1" applyAlignment="1">
      <alignment horizontal="left" vertical="top" wrapText="1"/>
    </xf>
    <xf numFmtId="0" fontId="34" fillId="0" borderId="0" xfId="0" applyFont="1" applyAlignment="1">
      <alignment horizontal="left" vertical="center" wrapText="1"/>
    </xf>
    <xf numFmtId="0" fontId="0" fillId="14" borderId="0" xfId="0" quotePrefix="1" applyFill="1" applyAlignment="1">
      <alignment horizontal="left" wrapText="1"/>
    </xf>
    <xf numFmtId="0" fontId="0" fillId="14" borderId="0" xfId="0" applyFill="1" applyAlignment="1">
      <alignment horizontal="left" wrapText="1"/>
    </xf>
    <xf numFmtId="0" fontId="0" fillId="14" borderId="2" xfId="0" applyFill="1" applyBorder="1" applyAlignment="1">
      <alignment horizontal="center" wrapText="1"/>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3" xfId="0" applyFont="1" applyFill="1" applyBorder="1" applyAlignment="1">
      <alignment horizontal="center" vertical="center"/>
    </xf>
    <xf numFmtId="164" fontId="30" fillId="0" borderId="6" xfId="1" applyNumberFormat="1" applyFont="1" applyFill="1" applyBorder="1" applyAlignment="1" applyProtection="1">
      <alignment horizontal="center" vertical="center"/>
    </xf>
    <xf numFmtId="164" fontId="30" fillId="0" borderId="25" xfId="1" applyNumberFormat="1" applyFont="1" applyFill="1" applyBorder="1" applyAlignment="1" applyProtection="1">
      <alignment horizontal="center" vertical="center"/>
    </xf>
    <xf numFmtId="0" fontId="24" fillId="2" borderId="7" xfId="0" applyFont="1" applyFill="1" applyBorder="1" applyAlignment="1">
      <alignment horizontal="center" vertical="center"/>
    </xf>
    <xf numFmtId="0" fontId="34" fillId="0" borderId="29" xfId="0" applyFont="1" applyBorder="1" applyAlignment="1">
      <alignment horizontal="center"/>
    </xf>
    <xf numFmtId="0" fontId="34" fillId="0" borderId="30" xfId="0" applyFont="1" applyBorder="1" applyAlignment="1">
      <alignment horizontal="center"/>
    </xf>
    <xf numFmtId="0" fontId="34" fillId="0" borderId="31" xfId="0" applyFont="1" applyBorder="1" applyAlignment="1">
      <alignment horizontal="center"/>
    </xf>
    <xf numFmtId="0" fontId="30" fillId="0" borderId="0" xfId="0" applyFont="1" applyAlignment="1">
      <alignment horizontal="left" wrapText="1"/>
    </xf>
    <xf numFmtId="0" fontId="5" fillId="3" borderId="22" xfId="0" applyFont="1" applyFill="1" applyBorder="1" applyAlignment="1" applyProtection="1">
      <alignment horizontal="right" vertical="center" wrapText="1"/>
      <protection locked="0"/>
    </xf>
    <xf numFmtId="0" fontId="5" fillId="3" borderId="0" xfId="0" applyFont="1" applyFill="1" applyAlignment="1" applyProtection="1">
      <alignment horizontal="right" vertical="center" wrapText="1"/>
      <protection locked="0"/>
    </xf>
    <xf numFmtId="0" fontId="5" fillId="4" borderId="0" xfId="0" applyFont="1" applyFill="1" applyAlignment="1" applyProtection="1">
      <alignment horizontal="right" vertical="center"/>
      <protection locked="0"/>
    </xf>
    <xf numFmtId="0" fontId="5" fillId="4" borderId="23" xfId="0" applyFont="1" applyFill="1" applyBorder="1" applyAlignment="1" applyProtection="1">
      <alignment horizontal="right" vertical="center"/>
      <protection locked="0"/>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0" fillId="0" borderId="0" xfId="0" applyAlignment="1">
      <alignment horizontal="left"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27" xfId="0" applyFont="1" applyFill="1" applyBorder="1" applyAlignment="1">
      <alignment horizontal="center" vertical="center"/>
    </xf>
  </cellXfs>
  <cellStyles count="3">
    <cellStyle name="Currency" xfId="1" builtinId="4"/>
    <cellStyle name="Normal" xfId="0" builtinId="0"/>
    <cellStyle name="Percent" xfId="2" builtinId="5"/>
  </cellStyles>
  <dxfs count="34">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34" formatCode="_(&quot;$&quot;* #,##0.00_);_(&quot;$&quot;* \(#,##0.00\);_(&quot;$&quot;* &quot;-&quot;??_);_(@_)"/>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border>
        <bottom style="thin">
          <color indexed="64"/>
        </bottom>
      </border>
    </dxf>
    <dxf>
      <alignment vertical="center" textRotation="0" indent="0" justifyLastLine="0" shrinkToFit="0" readingOrder="0"/>
    </dxf>
    <dxf>
      <numFmt numFmtId="164" formatCode="&quot;$&quot;#,##0.0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0" justifyLastLine="0" shrinkToFit="0" readingOrder="0"/>
      <protection locked="0" hidden="0"/>
    </dxf>
    <dxf>
      <border>
        <bottom style="thin">
          <color indexed="64"/>
        </bottom>
      </border>
    </dxf>
    <dxf>
      <border outline="0">
        <bottom style="thin">
          <color theme="8" tint="-0.24994659260841701"/>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34" formatCode="_(&quot;$&quot;* #,##0.00_);_(&quot;$&quot;* \(#,##0.00\);_(&quot;$&quot;* &quot;-&quot;??_);_(@_)"/>
      <fill>
        <patternFill patternType="solid">
          <fgColor indexed="64"/>
          <bgColor theme="7"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numFmt numFmtId="167" formatCode="&quot;$&quot;#,##0.0"/>
      <fill>
        <patternFill patternType="solid">
          <fgColor indexed="64"/>
          <bgColor theme="7" tint="0.79998168889431442"/>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general" vertical="center" textRotation="0" wrapText="0" indent="0" justifyLastLine="0" shrinkToFit="0" readingOrder="0"/>
      <protection locked="0" hidden="0"/>
    </dxf>
    <dxf>
      <border>
        <bottom style="thin">
          <color indexed="64"/>
        </bottom>
      </border>
    </dxf>
    <dxf>
      <alignment horizontal="center"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protection locked="1" hidden="0"/>
    </dxf>
    <dxf>
      <font>
        <b val="0"/>
        <i val="0"/>
        <strike val="0"/>
        <condense val="0"/>
        <extend val="0"/>
        <outline val="0"/>
        <shadow val="0"/>
        <u val="none"/>
        <vertAlign val="baseline"/>
        <sz val="12"/>
        <color theme="1"/>
        <name val="Calibri"/>
        <family val="2"/>
        <scheme val="minor"/>
      </font>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
      <numFmt numFmtId="34" formatCode="_(&quot;$&quot;* #,##0.00_);_(&quot;$&quot;* \(#,##0.00\);_(&quot;$&quot;* &quot;-&quot;??_);_(@_)"/>
    </dxf>
  </dxfs>
  <tableStyles count="1" defaultTableStyle="TableStyleMedium2" defaultPivotStyle="PivotStyleLight16">
    <tableStyle name="Table Style 1" pivot="0" count="0" xr9:uid="{DFF8D6FC-F6E2-4E46-A885-BE89F2D86BCC}"/>
  </tableStyles>
  <colors>
    <mruColors>
      <color rgb="FF8FC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9AB0BEE-49EA-4D79-96B2-7F16BB56D18C}" type="doc">
      <dgm:prSet loTypeId="urn:microsoft.com/office/officeart/2005/8/layout/hierarchy6" loCatId="hierarchy" qsTypeId="urn:microsoft.com/office/officeart/2005/8/quickstyle/simple3" qsCatId="simple" csTypeId="urn:microsoft.com/office/officeart/2005/8/colors/colorful3" csCatId="colorful" phldr="1"/>
      <dgm:spPr/>
      <dgm:t>
        <a:bodyPr/>
        <a:lstStyle/>
        <a:p>
          <a:endParaRPr lang="en-US"/>
        </a:p>
      </dgm:t>
    </dgm:pt>
    <dgm:pt modelId="{A39723A3-8456-4008-9F65-699F58F79C17}">
      <dgm:prSet phldrT="[Text]" custT="1"/>
      <dgm:spPr/>
      <dgm:t>
        <a:bodyPr/>
        <a:lstStyle/>
        <a:p>
          <a:r>
            <a:rPr lang="en-US" sz="1000"/>
            <a:t>[INSERT PROJECT LEAD]</a:t>
          </a:r>
        </a:p>
      </dgm:t>
    </dgm:pt>
    <dgm:pt modelId="{3A7A6CBC-DE2D-41C5-B669-A56484F8B243}" type="parTrans" cxnId="{33A98790-3DFE-41FB-83C8-24DBA9396CC7}">
      <dgm:prSet/>
      <dgm:spPr/>
      <dgm:t>
        <a:bodyPr/>
        <a:lstStyle/>
        <a:p>
          <a:endParaRPr lang="en-US" sz="2400"/>
        </a:p>
      </dgm:t>
    </dgm:pt>
    <dgm:pt modelId="{C0CD3BED-00B4-4EA7-AD54-F680E63CFCFE}" type="sibTrans" cxnId="{33A98790-3DFE-41FB-83C8-24DBA9396CC7}">
      <dgm:prSet/>
      <dgm:spPr/>
      <dgm:t>
        <a:bodyPr/>
        <a:lstStyle/>
        <a:p>
          <a:endParaRPr lang="en-US" sz="2400"/>
        </a:p>
      </dgm:t>
    </dgm:pt>
    <dgm:pt modelId="{071B14F2-B52E-41B0-8F83-CDE4BF3D2902}">
      <dgm:prSet phldrT="[Text]" custT="1"/>
      <dgm:spPr/>
      <dgm:t>
        <a:bodyPr/>
        <a:lstStyle/>
        <a:p>
          <a:r>
            <a:rPr lang="en-US" sz="1000"/>
            <a:t>[INSERT 1ST-TIER VENDOR &amp; OEO CERTIFICATION]</a:t>
          </a:r>
        </a:p>
      </dgm:t>
    </dgm:pt>
    <dgm:pt modelId="{846FE2E6-4800-4AA9-8822-67570DFD585A}" type="parTrans" cxnId="{E1CE744B-D848-4612-9F15-1EE5F84F4F52}">
      <dgm:prSet/>
      <dgm:spPr/>
      <dgm:t>
        <a:bodyPr/>
        <a:lstStyle/>
        <a:p>
          <a:endParaRPr lang="en-US" sz="2400"/>
        </a:p>
      </dgm:t>
    </dgm:pt>
    <dgm:pt modelId="{421C00C2-62DD-4DC7-9B3B-F0B935748DCF}" type="sibTrans" cxnId="{E1CE744B-D848-4612-9F15-1EE5F84F4F52}">
      <dgm:prSet/>
      <dgm:spPr/>
      <dgm:t>
        <a:bodyPr/>
        <a:lstStyle/>
        <a:p>
          <a:endParaRPr lang="en-US" sz="2400"/>
        </a:p>
      </dgm:t>
    </dgm:pt>
    <dgm:pt modelId="{F6CCE916-0BFF-4236-BE34-B2DBDCF7A9AC}">
      <dgm:prSet phldrT="[Text]" custT="1"/>
      <dgm:spPr/>
      <dgm:t>
        <a:bodyPr/>
        <a:lstStyle/>
        <a:p>
          <a:r>
            <a:rPr lang="en-US" sz="1000"/>
            <a:t>[INSERT 2ND-TIER VENDOR &amp; OEO CERTIFICATION]</a:t>
          </a:r>
        </a:p>
      </dgm:t>
    </dgm:pt>
    <dgm:pt modelId="{B7968FD9-8FE5-495E-932B-B176349A4AB4}" type="parTrans" cxnId="{2864EEA5-D6B5-45B0-B56D-D87BD3BCA704}">
      <dgm:prSet/>
      <dgm:spPr/>
      <dgm:t>
        <a:bodyPr/>
        <a:lstStyle/>
        <a:p>
          <a:endParaRPr lang="en-US" sz="2400"/>
        </a:p>
      </dgm:t>
    </dgm:pt>
    <dgm:pt modelId="{F11AFF70-0694-4698-B366-98BB20C95B99}" type="sibTrans" cxnId="{2864EEA5-D6B5-45B0-B56D-D87BD3BCA704}">
      <dgm:prSet/>
      <dgm:spPr/>
      <dgm:t>
        <a:bodyPr/>
        <a:lstStyle/>
        <a:p>
          <a:endParaRPr lang="en-US" sz="2400"/>
        </a:p>
      </dgm:t>
    </dgm:pt>
    <dgm:pt modelId="{2148E1E2-5161-4F0C-8622-4074048EDFB2}">
      <dgm:prSet phldrT="[Text]" custT="1"/>
      <dgm:spPr/>
      <dgm:t>
        <a:bodyPr/>
        <a:lstStyle/>
        <a:p>
          <a:r>
            <a:rPr lang="en-US" sz="1000"/>
            <a:t>[INSERT 2ND-TIER VENDOR &amp; OEO CERTIFICATION]</a:t>
          </a:r>
        </a:p>
      </dgm:t>
    </dgm:pt>
    <dgm:pt modelId="{6E082BF6-41EE-40BB-B576-2C4F63FB79B0}" type="parTrans" cxnId="{936CBE97-E98B-4E8A-9E61-0E6825079D1A}">
      <dgm:prSet/>
      <dgm:spPr/>
      <dgm:t>
        <a:bodyPr/>
        <a:lstStyle/>
        <a:p>
          <a:endParaRPr lang="en-US" sz="2400"/>
        </a:p>
      </dgm:t>
    </dgm:pt>
    <dgm:pt modelId="{6B082D57-543F-4943-8EFE-3CA6FB336019}" type="sibTrans" cxnId="{936CBE97-E98B-4E8A-9E61-0E6825079D1A}">
      <dgm:prSet/>
      <dgm:spPr/>
      <dgm:t>
        <a:bodyPr/>
        <a:lstStyle/>
        <a:p>
          <a:endParaRPr lang="en-US" sz="2400"/>
        </a:p>
      </dgm:t>
    </dgm:pt>
    <dgm:pt modelId="{5041FD42-68EE-434F-8C8A-CBD3E14F1ED5}">
      <dgm:prSet phldrT="[Text]" custT="1"/>
      <dgm:spPr/>
      <dgm:t>
        <a:bodyPr/>
        <a:lstStyle/>
        <a:p>
          <a:r>
            <a:rPr lang="en-US" sz="1000"/>
            <a:t>[INSERT 1ST-TIER VENDOR &amp; OEO CERTIFICATION]</a:t>
          </a:r>
        </a:p>
      </dgm:t>
    </dgm:pt>
    <dgm:pt modelId="{85517B48-7B43-4EC7-8684-0C75D6C19193}" type="parTrans" cxnId="{A85F7DA9-0DE8-4042-89B1-A3636D95F79A}">
      <dgm:prSet/>
      <dgm:spPr/>
      <dgm:t>
        <a:bodyPr/>
        <a:lstStyle/>
        <a:p>
          <a:endParaRPr lang="en-US" sz="2400"/>
        </a:p>
      </dgm:t>
    </dgm:pt>
    <dgm:pt modelId="{AF9F2292-F694-4EB3-9546-62378097F602}" type="sibTrans" cxnId="{A85F7DA9-0DE8-4042-89B1-A3636D95F79A}">
      <dgm:prSet/>
      <dgm:spPr/>
      <dgm:t>
        <a:bodyPr/>
        <a:lstStyle/>
        <a:p>
          <a:endParaRPr lang="en-US" sz="2400"/>
        </a:p>
      </dgm:t>
    </dgm:pt>
    <dgm:pt modelId="{2E0A9382-F10B-46B0-99EC-FD49C641BA35}">
      <dgm:prSet phldrT="[Text]" custT="1"/>
      <dgm:spPr/>
      <dgm:t>
        <a:bodyPr/>
        <a:lstStyle/>
        <a:p>
          <a:r>
            <a:rPr lang="en-US" sz="1000"/>
            <a:t>[INSERT 2ND-TIER VENDOR &amp; OEO CERTIFICATION]</a:t>
          </a:r>
        </a:p>
      </dgm:t>
    </dgm:pt>
    <dgm:pt modelId="{102B031C-4A9C-4D2D-A5F5-9DB01472ADF2}" type="parTrans" cxnId="{4D3E60CA-83EF-4AB0-8BB6-2DB5051D9029}">
      <dgm:prSet/>
      <dgm:spPr/>
      <dgm:t>
        <a:bodyPr/>
        <a:lstStyle/>
        <a:p>
          <a:endParaRPr lang="en-US" sz="2400"/>
        </a:p>
      </dgm:t>
    </dgm:pt>
    <dgm:pt modelId="{0C4F0007-3B2B-4CC1-B134-51317F220FA0}" type="sibTrans" cxnId="{4D3E60CA-83EF-4AB0-8BB6-2DB5051D9029}">
      <dgm:prSet/>
      <dgm:spPr/>
      <dgm:t>
        <a:bodyPr/>
        <a:lstStyle/>
        <a:p>
          <a:endParaRPr lang="en-US" sz="2400"/>
        </a:p>
      </dgm:t>
    </dgm:pt>
    <dgm:pt modelId="{65328AD0-8415-4BC1-9166-61F184633F66}">
      <dgm:prSet phldrT="[Text]" custT="1"/>
      <dgm:spPr>
        <a:solidFill>
          <a:schemeClr val="accent6">
            <a:lumMod val="20000"/>
            <a:lumOff val="80000"/>
          </a:schemeClr>
        </a:solidFill>
      </dgm:spPr>
      <dgm:t>
        <a:bodyPr/>
        <a:lstStyle/>
        <a:p>
          <a:r>
            <a:rPr lang="en-US" sz="1600"/>
            <a:t>Project Lead</a:t>
          </a:r>
        </a:p>
      </dgm:t>
    </dgm:pt>
    <dgm:pt modelId="{F971824B-D3C1-43C9-861C-E8825B2EF69E}" type="parTrans" cxnId="{E73A34FA-2B18-4172-B501-BEEC12AD8A11}">
      <dgm:prSet/>
      <dgm:spPr/>
      <dgm:t>
        <a:bodyPr/>
        <a:lstStyle/>
        <a:p>
          <a:endParaRPr lang="en-US" sz="2400"/>
        </a:p>
      </dgm:t>
    </dgm:pt>
    <dgm:pt modelId="{EA35DB29-45BF-49BD-998B-D05EBC365F47}" type="sibTrans" cxnId="{E73A34FA-2B18-4172-B501-BEEC12AD8A11}">
      <dgm:prSet/>
      <dgm:spPr/>
      <dgm:t>
        <a:bodyPr/>
        <a:lstStyle/>
        <a:p>
          <a:endParaRPr lang="en-US" sz="2400"/>
        </a:p>
      </dgm:t>
    </dgm:pt>
    <dgm:pt modelId="{76214831-41B2-468C-85D3-9228612A4A99}">
      <dgm:prSet phldrT="[Text]" custT="1"/>
      <dgm:spPr>
        <a:solidFill>
          <a:schemeClr val="accent6">
            <a:lumMod val="20000"/>
            <a:lumOff val="80000"/>
          </a:schemeClr>
        </a:solidFill>
      </dgm:spPr>
      <dgm:t>
        <a:bodyPr/>
        <a:lstStyle/>
        <a:p>
          <a:r>
            <a:rPr lang="en-US" sz="1600"/>
            <a:t>1st-Tier (e.g. GC, Prime)</a:t>
          </a:r>
        </a:p>
      </dgm:t>
    </dgm:pt>
    <dgm:pt modelId="{5FB6C671-923D-4C15-9EDE-8B8F40450C8B}" type="parTrans" cxnId="{F268B276-8F22-4981-9DBD-5081ABC09578}">
      <dgm:prSet/>
      <dgm:spPr/>
      <dgm:t>
        <a:bodyPr/>
        <a:lstStyle/>
        <a:p>
          <a:endParaRPr lang="en-US" sz="2400"/>
        </a:p>
      </dgm:t>
    </dgm:pt>
    <dgm:pt modelId="{EDC6D1FE-EA36-438A-82AF-04C2CF0A3B5F}" type="sibTrans" cxnId="{F268B276-8F22-4981-9DBD-5081ABC09578}">
      <dgm:prSet/>
      <dgm:spPr/>
      <dgm:t>
        <a:bodyPr/>
        <a:lstStyle/>
        <a:p>
          <a:endParaRPr lang="en-US" sz="2400"/>
        </a:p>
      </dgm:t>
    </dgm:pt>
    <dgm:pt modelId="{812815FA-E8B2-4883-BD8D-3E2B698404CE}">
      <dgm:prSet phldrT="[Text]" custT="1"/>
      <dgm:spPr>
        <a:solidFill>
          <a:schemeClr val="accent6">
            <a:lumMod val="20000"/>
            <a:lumOff val="80000"/>
          </a:schemeClr>
        </a:solidFill>
      </dgm:spPr>
      <dgm:t>
        <a:bodyPr/>
        <a:lstStyle/>
        <a:p>
          <a:r>
            <a:rPr lang="en-US" sz="1600"/>
            <a:t>2nd-Tier (e.g. Sub)</a:t>
          </a:r>
        </a:p>
      </dgm:t>
    </dgm:pt>
    <dgm:pt modelId="{9F8A80AA-0D40-48B2-8EAB-D4267FE86329}" type="parTrans" cxnId="{2E5E921B-919B-41C6-B163-63F99D70EC14}">
      <dgm:prSet/>
      <dgm:spPr/>
      <dgm:t>
        <a:bodyPr/>
        <a:lstStyle/>
        <a:p>
          <a:endParaRPr lang="en-US" sz="2400"/>
        </a:p>
      </dgm:t>
    </dgm:pt>
    <dgm:pt modelId="{1F9A8A53-8E60-49DB-9D4F-ADB369FFFA06}" type="sibTrans" cxnId="{2E5E921B-919B-41C6-B163-63F99D70EC14}">
      <dgm:prSet/>
      <dgm:spPr/>
      <dgm:t>
        <a:bodyPr/>
        <a:lstStyle/>
        <a:p>
          <a:endParaRPr lang="en-US" sz="2400"/>
        </a:p>
      </dgm:t>
    </dgm:pt>
    <dgm:pt modelId="{C3FC307D-3725-4A0B-A539-B770D8D3DBE5}">
      <dgm:prSet phldrT="[Text]" custT="1"/>
      <dgm:spPr/>
      <dgm:t>
        <a:bodyPr/>
        <a:lstStyle/>
        <a:p>
          <a:r>
            <a:rPr lang="en-US" sz="1000"/>
            <a:t>[INSERT 2ND-TIER VENDOR &amp; OEO CERTIFICATION]</a:t>
          </a:r>
        </a:p>
      </dgm:t>
    </dgm:pt>
    <dgm:pt modelId="{6CE267AE-036F-4A3B-A18E-DD4A9A554390}" type="parTrans" cxnId="{EFB67BC6-4449-4D16-BAFE-F23A878ECBC9}">
      <dgm:prSet/>
      <dgm:spPr/>
      <dgm:t>
        <a:bodyPr/>
        <a:lstStyle/>
        <a:p>
          <a:endParaRPr lang="en-US" sz="2400"/>
        </a:p>
      </dgm:t>
    </dgm:pt>
    <dgm:pt modelId="{493BC671-68D3-4192-A4ED-578CBFC5EEB3}" type="sibTrans" cxnId="{EFB67BC6-4449-4D16-BAFE-F23A878ECBC9}">
      <dgm:prSet/>
      <dgm:spPr/>
      <dgm:t>
        <a:bodyPr/>
        <a:lstStyle/>
        <a:p>
          <a:endParaRPr lang="en-US" sz="2400"/>
        </a:p>
      </dgm:t>
    </dgm:pt>
    <dgm:pt modelId="{71877D86-C466-46EA-B3D2-EFFAD429F1A1}">
      <dgm:prSet phldrT="[Text]" custT="1"/>
      <dgm:spPr/>
      <dgm:t>
        <a:bodyPr/>
        <a:lstStyle/>
        <a:p>
          <a:r>
            <a:rPr lang="en-US" sz="1600"/>
            <a:t>3rd-Tier* (e.g. Sub of sub) </a:t>
          </a:r>
        </a:p>
      </dgm:t>
    </dgm:pt>
    <dgm:pt modelId="{6660248A-7831-407E-B3E9-81C129E4CE7F}" type="parTrans" cxnId="{54F2DA27-28AD-422F-BC7E-5F10CECA70C8}">
      <dgm:prSet/>
      <dgm:spPr/>
      <dgm:t>
        <a:bodyPr/>
        <a:lstStyle/>
        <a:p>
          <a:endParaRPr lang="en-US"/>
        </a:p>
      </dgm:t>
    </dgm:pt>
    <dgm:pt modelId="{19DAFCAB-D4B6-42A1-B414-486CD15FB2DA}" type="sibTrans" cxnId="{54F2DA27-28AD-422F-BC7E-5F10CECA70C8}">
      <dgm:prSet/>
      <dgm:spPr/>
      <dgm:t>
        <a:bodyPr/>
        <a:lstStyle/>
        <a:p>
          <a:endParaRPr lang="en-US"/>
        </a:p>
      </dgm:t>
    </dgm:pt>
    <dgm:pt modelId="{775B3832-091D-40F0-9AFB-CDEE15969749}">
      <dgm:prSet phldrT="[Text]" custT="1"/>
      <dgm:spPr>
        <a:solidFill>
          <a:schemeClr val="bg1">
            <a:lumMod val="65000"/>
          </a:schemeClr>
        </a:solidFill>
      </dgm:spPr>
      <dgm:t>
        <a:bodyPr/>
        <a:lstStyle/>
        <a:p>
          <a:r>
            <a:rPr lang="en-US" sz="1000"/>
            <a:t>[INSERT 3RD-TIER VENDOR &amp; OEO CERTIFICATION]</a:t>
          </a:r>
        </a:p>
      </dgm:t>
    </dgm:pt>
    <dgm:pt modelId="{2FA5CF9A-D81B-4C7A-8D69-A064B2059C24}" type="parTrans" cxnId="{CCCF086B-4D19-4818-9993-F1DD95C3A7F8}">
      <dgm:prSet/>
      <dgm:spPr/>
      <dgm:t>
        <a:bodyPr/>
        <a:lstStyle/>
        <a:p>
          <a:endParaRPr lang="en-US"/>
        </a:p>
      </dgm:t>
    </dgm:pt>
    <dgm:pt modelId="{C2DBBC0B-39C5-49AA-8940-EDDA4CF2D474}" type="sibTrans" cxnId="{CCCF086B-4D19-4818-9993-F1DD95C3A7F8}">
      <dgm:prSet/>
      <dgm:spPr/>
      <dgm:t>
        <a:bodyPr/>
        <a:lstStyle/>
        <a:p>
          <a:endParaRPr lang="en-US"/>
        </a:p>
      </dgm:t>
    </dgm:pt>
    <dgm:pt modelId="{53FDDFA9-8D07-4A03-988F-CB0F188B8FD4}">
      <dgm:prSet phldrT="[Text]" custT="1"/>
      <dgm:spPr>
        <a:solidFill>
          <a:schemeClr val="bg1">
            <a:lumMod val="65000"/>
          </a:schemeClr>
        </a:solidFill>
      </dgm:spPr>
      <dgm:t>
        <a:bodyPr/>
        <a:lstStyle/>
        <a:p>
          <a:r>
            <a:rPr lang="en-US" sz="1000"/>
            <a:t>[INSERT 3RD-TIER VENDOR &amp; OEO CERTIFICATION]</a:t>
          </a:r>
        </a:p>
      </dgm:t>
    </dgm:pt>
    <dgm:pt modelId="{5150231A-83F6-4100-9D61-B5C917F9EBC5}" type="parTrans" cxnId="{72D9DD61-4951-443B-ADAF-D71506B9D389}">
      <dgm:prSet/>
      <dgm:spPr/>
      <dgm:t>
        <a:bodyPr/>
        <a:lstStyle/>
        <a:p>
          <a:endParaRPr lang="en-US"/>
        </a:p>
      </dgm:t>
    </dgm:pt>
    <dgm:pt modelId="{895BDE19-E7A9-4B3E-A0D0-9F6791C7B40F}" type="sibTrans" cxnId="{72D9DD61-4951-443B-ADAF-D71506B9D389}">
      <dgm:prSet/>
      <dgm:spPr/>
      <dgm:t>
        <a:bodyPr/>
        <a:lstStyle/>
        <a:p>
          <a:endParaRPr lang="en-US"/>
        </a:p>
      </dgm:t>
    </dgm:pt>
    <dgm:pt modelId="{207D6C02-DED5-4353-87F7-2662827BADCF}">
      <dgm:prSet phldrT="[Text]" custT="1"/>
      <dgm:spPr>
        <a:solidFill>
          <a:schemeClr val="bg1">
            <a:lumMod val="65000"/>
          </a:schemeClr>
        </a:solidFill>
      </dgm:spPr>
      <dgm:t>
        <a:bodyPr/>
        <a:lstStyle/>
        <a:p>
          <a:r>
            <a:rPr lang="en-US" sz="1000"/>
            <a:t>[INSERT 3RD-TIER VENDOR &amp; OEO CERTIFICATION]</a:t>
          </a:r>
        </a:p>
      </dgm:t>
    </dgm:pt>
    <dgm:pt modelId="{3FCCE9AA-743B-42CD-B3E0-225E2405AB12}" type="parTrans" cxnId="{B894E299-BB2A-4F03-B707-2DF81714D64E}">
      <dgm:prSet/>
      <dgm:spPr/>
      <dgm:t>
        <a:bodyPr/>
        <a:lstStyle/>
        <a:p>
          <a:endParaRPr lang="en-US"/>
        </a:p>
      </dgm:t>
    </dgm:pt>
    <dgm:pt modelId="{F2D26432-3D2C-4EAD-8FEC-C01E9188CCD3}" type="sibTrans" cxnId="{B894E299-BB2A-4F03-B707-2DF81714D64E}">
      <dgm:prSet/>
      <dgm:spPr/>
      <dgm:t>
        <a:bodyPr/>
        <a:lstStyle/>
        <a:p>
          <a:endParaRPr lang="en-US"/>
        </a:p>
      </dgm:t>
    </dgm:pt>
    <dgm:pt modelId="{CA648D5F-018B-4D86-B9F3-2F8EC9B11134}">
      <dgm:prSet phldrT="[Text]" custT="1"/>
      <dgm:spPr/>
      <dgm:t>
        <a:bodyPr/>
        <a:lstStyle/>
        <a:p>
          <a:r>
            <a:rPr lang="en-US" sz="1000"/>
            <a:t>[INSERT 2ND-TIER VENDOR &amp; OEO CERTIFICATION]</a:t>
          </a:r>
        </a:p>
      </dgm:t>
    </dgm:pt>
    <dgm:pt modelId="{EA2DF3F6-6FA7-433F-AF46-A25C62202199}" type="parTrans" cxnId="{4C59EC33-48C4-475C-8003-9FA38CECC4D9}">
      <dgm:prSet/>
      <dgm:spPr/>
      <dgm:t>
        <a:bodyPr/>
        <a:lstStyle/>
        <a:p>
          <a:endParaRPr lang="en-US"/>
        </a:p>
      </dgm:t>
    </dgm:pt>
    <dgm:pt modelId="{8B0BDF04-E43A-4DE1-A6AA-0A0CF1815689}" type="sibTrans" cxnId="{4C59EC33-48C4-475C-8003-9FA38CECC4D9}">
      <dgm:prSet/>
      <dgm:spPr/>
      <dgm:t>
        <a:bodyPr/>
        <a:lstStyle/>
        <a:p>
          <a:endParaRPr lang="en-US"/>
        </a:p>
      </dgm:t>
    </dgm:pt>
    <dgm:pt modelId="{C812294C-927A-4AA4-A36D-671BFC6382B0}" type="pres">
      <dgm:prSet presAssocID="{39AB0BEE-49EA-4D79-96B2-7F16BB56D18C}" presName="mainComposite" presStyleCnt="0">
        <dgm:presLayoutVars>
          <dgm:chPref val="1"/>
          <dgm:dir/>
          <dgm:animOne val="branch"/>
          <dgm:animLvl val="lvl"/>
          <dgm:resizeHandles val="exact"/>
        </dgm:presLayoutVars>
      </dgm:prSet>
      <dgm:spPr/>
    </dgm:pt>
    <dgm:pt modelId="{D54F1EC1-2A34-4AB1-8687-1B20683643B0}" type="pres">
      <dgm:prSet presAssocID="{39AB0BEE-49EA-4D79-96B2-7F16BB56D18C}" presName="hierFlow" presStyleCnt="0"/>
      <dgm:spPr/>
    </dgm:pt>
    <dgm:pt modelId="{DA4E66C2-C095-4427-8E21-417A7F8D08AF}" type="pres">
      <dgm:prSet presAssocID="{39AB0BEE-49EA-4D79-96B2-7F16BB56D18C}" presName="firstBuf" presStyleCnt="0"/>
      <dgm:spPr/>
    </dgm:pt>
    <dgm:pt modelId="{31A1F6FA-FBC2-4F80-96E7-C0FD20979790}" type="pres">
      <dgm:prSet presAssocID="{39AB0BEE-49EA-4D79-96B2-7F16BB56D18C}" presName="hierChild1" presStyleCnt="0">
        <dgm:presLayoutVars>
          <dgm:chPref val="1"/>
          <dgm:animOne val="branch"/>
          <dgm:animLvl val="lvl"/>
        </dgm:presLayoutVars>
      </dgm:prSet>
      <dgm:spPr/>
    </dgm:pt>
    <dgm:pt modelId="{D8BB4978-EF75-4521-9AAE-99514110E9D3}" type="pres">
      <dgm:prSet presAssocID="{A39723A3-8456-4008-9F65-699F58F79C17}" presName="Name14" presStyleCnt="0"/>
      <dgm:spPr/>
    </dgm:pt>
    <dgm:pt modelId="{CDFE25D6-29DC-4210-9ABD-65F8FF0C1D66}" type="pres">
      <dgm:prSet presAssocID="{A39723A3-8456-4008-9F65-699F58F79C17}" presName="level1Shape" presStyleLbl="node0" presStyleIdx="0" presStyleCnt="1">
        <dgm:presLayoutVars>
          <dgm:chPref val="3"/>
        </dgm:presLayoutVars>
      </dgm:prSet>
      <dgm:spPr/>
    </dgm:pt>
    <dgm:pt modelId="{C4625B3C-C2CB-4E35-AD6F-522A81748BEB}" type="pres">
      <dgm:prSet presAssocID="{A39723A3-8456-4008-9F65-699F58F79C17}" presName="hierChild2" presStyleCnt="0"/>
      <dgm:spPr/>
    </dgm:pt>
    <dgm:pt modelId="{317BE033-4388-4745-849B-DF640DB42250}" type="pres">
      <dgm:prSet presAssocID="{846FE2E6-4800-4AA9-8822-67570DFD585A}" presName="Name19" presStyleLbl="parChTrans1D2" presStyleIdx="0" presStyleCnt="2"/>
      <dgm:spPr/>
    </dgm:pt>
    <dgm:pt modelId="{4A4C99BF-A797-4269-A83B-35B27ED72202}" type="pres">
      <dgm:prSet presAssocID="{071B14F2-B52E-41B0-8F83-CDE4BF3D2902}" presName="Name21" presStyleCnt="0"/>
      <dgm:spPr/>
    </dgm:pt>
    <dgm:pt modelId="{8AE00327-FFC5-4F50-AAE8-CA289A437144}" type="pres">
      <dgm:prSet presAssocID="{071B14F2-B52E-41B0-8F83-CDE4BF3D2902}" presName="level2Shape" presStyleLbl="node2" presStyleIdx="0" presStyleCnt="2"/>
      <dgm:spPr/>
    </dgm:pt>
    <dgm:pt modelId="{D294744E-14F1-4E74-B1A0-81A0E645966E}" type="pres">
      <dgm:prSet presAssocID="{071B14F2-B52E-41B0-8F83-CDE4BF3D2902}" presName="hierChild3" presStyleCnt="0"/>
      <dgm:spPr/>
    </dgm:pt>
    <dgm:pt modelId="{C85550EF-897C-4E8C-B36E-B8DA4616CF3A}" type="pres">
      <dgm:prSet presAssocID="{B7968FD9-8FE5-495E-932B-B176349A4AB4}" presName="Name19" presStyleLbl="parChTrans1D3" presStyleIdx="0" presStyleCnt="5"/>
      <dgm:spPr/>
    </dgm:pt>
    <dgm:pt modelId="{A59903E0-6E82-4243-98C1-329A0878B605}" type="pres">
      <dgm:prSet presAssocID="{F6CCE916-0BFF-4236-BE34-B2DBDCF7A9AC}" presName="Name21" presStyleCnt="0"/>
      <dgm:spPr/>
    </dgm:pt>
    <dgm:pt modelId="{E185AD1A-1967-49B8-A150-E6FC15395AD1}" type="pres">
      <dgm:prSet presAssocID="{F6CCE916-0BFF-4236-BE34-B2DBDCF7A9AC}" presName="level2Shape" presStyleLbl="node3" presStyleIdx="0" presStyleCnt="5"/>
      <dgm:spPr/>
    </dgm:pt>
    <dgm:pt modelId="{2DB0E9F7-F035-42D5-99DE-30B79E58921F}" type="pres">
      <dgm:prSet presAssocID="{F6CCE916-0BFF-4236-BE34-B2DBDCF7A9AC}" presName="hierChild3" presStyleCnt="0"/>
      <dgm:spPr/>
    </dgm:pt>
    <dgm:pt modelId="{D0293A9F-0EF2-4AB2-9CFF-0F4C05CA7364}" type="pres">
      <dgm:prSet presAssocID="{3FCCE9AA-743B-42CD-B3E0-225E2405AB12}" presName="Name19" presStyleLbl="parChTrans1D4" presStyleIdx="0" presStyleCnt="3"/>
      <dgm:spPr/>
    </dgm:pt>
    <dgm:pt modelId="{8835EB64-D468-4E31-BFA2-2232FF4682F9}" type="pres">
      <dgm:prSet presAssocID="{207D6C02-DED5-4353-87F7-2662827BADCF}" presName="Name21" presStyleCnt="0"/>
      <dgm:spPr/>
    </dgm:pt>
    <dgm:pt modelId="{F552E331-B90A-4565-AE24-CF4A493A28ED}" type="pres">
      <dgm:prSet presAssocID="{207D6C02-DED5-4353-87F7-2662827BADCF}" presName="level2Shape" presStyleLbl="node4" presStyleIdx="0" presStyleCnt="3"/>
      <dgm:spPr/>
    </dgm:pt>
    <dgm:pt modelId="{C2B834DD-4811-4672-ADC9-7CD7EFF8B8DE}" type="pres">
      <dgm:prSet presAssocID="{207D6C02-DED5-4353-87F7-2662827BADCF}" presName="hierChild3" presStyleCnt="0"/>
      <dgm:spPr/>
    </dgm:pt>
    <dgm:pt modelId="{94B5CC05-D014-4868-86BF-B17B453E171E}" type="pres">
      <dgm:prSet presAssocID="{6E082BF6-41EE-40BB-B576-2C4F63FB79B0}" presName="Name19" presStyleLbl="parChTrans1D3" presStyleIdx="1" presStyleCnt="5"/>
      <dgm:spPr/>
    </dgm:pt>
    <dgm:pt modelId="{754F3AF7-C235-4668-91CC-C11F4D23901D}" type="pres">
      <dgm:prSet presAssocID="{2148E1E2-5161-4F0C-8622-4074048EDFB2}" presName="Name21" presStyleCnt="0"/>
      <dgm:spPr/>
    </dgm:pt>
    <dgm:pt modelId="{0BFBAAEE-5CD9-42B1-BAA3-766CB7955C96}" type="pres">
      <dgm:prSet presAssocID="{2148E1E2-5161-4F0C-8622-4074048EDFB2}" presName="level2Shape" presStyleLbl="node3" presStyleIdx="1" presStyleCnt="5"/>
      <dgm:spPr/>
    </dgm:pt>
    <dgm:pt modelId="{CAAFB7DF-7889-488A-9181-BDB5C358099F}" type="pres">
      <dgm:prSet presAssocID="{2148E1E2-5161-4F0C-8622-4074048EDFB2}" presName="hierChild3" presStyleCnt="0"/>
      <dgm:spPr/>
    </dgm:pt>
    <dgm:pt modelId="{3AF8290F-35A1-4BE6-A2EF-8C0C0DC8C9B2}" type="pres">
      <dgm:prSet presAssocID="{85517B48-7B43-4EC7-8684-0C75D6C19193}" presName="Name19" presStyleLbl="parChTrans1D2" presStyleIdx="1" presStyleCnt="2"/>
      <dgm:spPr/>
    </dgm:pt>
    <dgm:pt modelId="{1E0CD6BF-DA3A-4E32-9F17-E6DA7C3C0774}" type="pres">
      <dgm:prSet presAssocID="{5041FD42-68EE-434F-8C8A-CBD3E14F1ED5}" presName="Name21" presStyleCnt="0"/>
      <dgm:spPr/>
    </dgm:pt>
    <dgm:pt modelId="{70C96FB0-7B34-40D5-A5A0-7971016B94BD}" type="pres">
      <dgm:prSet presAssocID="{5041FD42-68EE-434F-8C8A-CBD3E14F1ED5}" presName="level2Shape" presStyleLbl="node2" presStyleIdx="1" presStyleCnt="2"/>
      <dgm:spPr/>
    </dgm:pt>
    <dgm:pt modelId="{5A6350EF-3AB1-4553-AE73-CBA027A017B5}" type="pres">
      <dgm:prSet presAssocID="{5041FD42-68EE-434F-8C8A-CBD3E14F1ED5}" presName="hierChild3" presStyleCnt="0"/>
      <dgm:spPr/>
    </dgm:pt>
    <dgm:pt modelId="{A493C6E1-F705-40B5-AB98-3508BCF14DD4}" type="pres">
      <dgm:prSet presAssocID="{102B031C-4A9C-4D2D-A5F5-9DB01472ADF2}" presName="Name19" presStyleLbl="parChTrans1D3" presStyleIdx="2" presStyleCnt="5"/>
      <dgm:spPr/>
    </dgm:pt>
    <dgm:pt modelId="{467ECC3D-8629-4C69-8914-B97028E1801E}" type="pres">
      <dgm:prSet presAssocID="{2E0A9382-F10B-46B0-99EC-FD49C641BA35}" presName="Name21" presStyleCnt="0"/>
      <dgm:spPr/>
    </dgm:pt>
    <dgm:pt modelId="{6F313404-48D7-4EDE-882F-9AC6DFBA2AEE}" type="pres">
      <dgm:prSet presAssocID="{2E0A9382-F10B-46B0-99EC-FD49C641BA35}" presName="level2Shape" presStyleLbl="node3" presStyleIdx="2" presStyleCnt="5"/>
      <dgm:spPr/>
    </dgm:pt>
    <dgm:pt modelId="{226978ED-629C-4F8D-A04A-4EE57ACFA9F8}" type="pres">
      <dgm:prSet presAssocID="{2E0A9382-F10B-46B0-99EC-FD49C641BA35}" presName="hierChild3" presStyleCnt="0"/>
      <dgm:spPr/>
    </dgm:pt>
    <dgm:pt modelId="{A9B85E3E-18F7-4AFB-BF70-234D4962C083}" type="pres">
      <dgm:prSet presAssocID="{EA2DF3F6-6FA7-433F-AF46-A25C62202199}" presName="Name19" presStyleLbl="parChTrans1D3" presStyleIdx="3" presStyleCnt="5"/>
      <dgm:spPr/>
    </dgm:pt>
    <dgm:pt modelId="{A8255E26-43E5-4400-B684-F42B6CFBC8AE}" type="pres">
      <dgm:prSet presAssocID="{CA648D5F-018B-4D86-B9F3-2F8EC9B11134}" presName="Name21" presStyleCnt="0"/>
      <dgm:spPr/>
    </dgm:pt>
    <dgm:pt modelId="{8B38561E-7999-44D9-A29B-C2A48663D1C3}" type="pres">
      <dgm:prSet presAssocID="{CA648D5F-018B-4D86-B9F3-2F8EC9B11134}" presName="level2Shape" presStyleLbl="node3" presStyleIdx="3" presStyleCnt="5"/>
      <dgm:spPr/>
    </dgm:pt>
    <dgm:pt modelId="{438DA559-C793-475D-8BE9-314DB154BA8A}" type="pres">
      <dgm:prSet presAssocID="{CA648D5F-018B-4D86-B9F3-2F8EC9B11134}" presName="hierChild3" presStyleCnt="0"/>
      <dgm:spPr/>
    </dgm:pt>
    <dgm:pt modelId="{67AC7E6E-4D25-424A-94AD-87F575C1055A}" type="pres">
      <dgm:prSet presAssocID="{5150231A-83F6-4100-9D61-B5C917F9EBC5}" presName="Name19" presStyleLbl="parChTrans1D4" presStyleIdx="1" presStyleCnt="3"/>
      <dgm:spPr/>
    </dgm:pt>
    <dgm:pt modelId="{8FC048EB-CE58-43C0-B027-BC2A2BA566D9}" type="pres">
      <dgm:prSet presAssocID="{53FDDFA9-8D07-4A03-988F-CB0F188B8FD4}" presName="Name21" presStyleCnt="0"/>
      <dgm:spPr/>
    </dgm:pt>
    <dgm:pt modelId="{1E1B8855-D6B2-4FEE-A3A0-FEC78F7CCB3F}" type="pres">
      <dgm:prSet presAssocID="{53FDDFA9-8D07-4A03-988F-CB0F188B8FD4}" presName="level2Shape" presStyleLbl="node4" presStyleIdx="1" presStyleCnt="3"/>
      <dgm:spPr/>
    </dgm:pt>
    <dgm:pt modelId="{90484432-B58B-48C7-B396-DA33305C0E1B}" type="pres">
      <dgm:prSet presAssocID="{53FDDFA9-8D07-4A03-988F-CB0F188B8FD4}" presName="hierChild3" presStyleCnt="0"/>
      <dgm:spPr/>
    </dgm:pt>
    <dgm:pt modelId="{830C1A08-BD0A-4C49-B313-79F9F8086476}" type="pres">
      <dgm:prSet presAssocID="{6CE267AE-036F-4A3B-A18E-DD4A9A554390}" presName="Name19" presStyleLbl="parChTrans1D3" presStyleIdx="4" presStyleCnt="5"/>
      <dgm:spPr/>
    </dgm:pt>
    <dgm:pt modelId="{7A20306A-C473-4449-A2AB-AAE97CA5DF35}" type="pres">
      <dgm:prSet presAssocID="{C3FC307D-3725-4A0B-A539-B770D8D3DBE5}" presName="Name21" presStyleCnt="0"/>
      <dgm:spPr/>
    </dgm:pt>
    <dgm:pt modelId="{2C02840E-D220-4F51-9DC0-F32209A9E966}" type="pres">
      <dgm:prSet presAssocID="{C3FC307D-3725-4A0B-A539-B770D8D3DBE5}" presName="level2Shape" presStyleLbl="node3" presStyleIdx="4" presStyleCnt="5"/>
      <dgm:spPr/>
    </dgm:pt>
    <dgm:pt modelId="{516D4971-DB7D-4247-BEE3-105C1B1186D4}" type="pres">
      <dgm:prSet presAssocID="{C3FC307D-3725-4A0B-A539-B770D8D3DBE5}" presName="hierChild3" presStyleCnt="0"/>
      <dgm:spPr/>
    </dgm:pt>
    <dgm:pt modelId="{0D1D65C8-AD61-4015-B7E5-CDE8A937B48B}" type="pres">
      <dgm:prSet presAssocID="{2FA5CF9A-D81B-4C7A-8D69-A064B2059C24}" presName="Name19" presStyleLbl="parChTrans1D4" presStyleIdx="2" presStyleCnt="3"/>
      <dgm:spPr/>
    </dgm:pt>
    <dgm:pt modelId="{21BA94F6-0511-4C75-AF58-4AD3927D7ADC}" type="pres">
      <dgm:prSet presAssocID="{775B3832-091D-40F0-9AFB-CDEE15969749}" presName="Name21" presStyleCnt="0"/>
      <dgm:spPr/>
    </dgm:pt>
    <dgm:pt modelId="{4F9A2244-20B6-46CF-A000-13CD1C30077D}" type="pres">
      <dgm:prSet presAssocID="{775B3832-091D-40F0-9AFB-CDEE15969749}" presName="level2Shape" presStyleLbl="node4" presStyleIdx="2" presStyleCnt="3"/>
      <dgm:spPr/>
    </dgm:pt>
    <dgm:pt modelId="{7D22E646-C8F1-4AED-94F1-7724BCC980E6}" type="pres">
      <dgm:prSet presAssocID="{775B3832-091D-40F0-9AFB-CDEE15969749}" presName="hierChild3" presStyleCnt="0"/>
      <dgm:spPr/>
    </dgm:pt>
    <dgm:pt modelId="{493D69F6-EC2D-407F-8982-78D1B0E7C820}" type="pres">
      <dgm:prSet presAssocID="{39AB0BEE-49EA-4D79-96B2-7F16BB56D18C}" presName="bgShapesFlow" presStyleCnt="0"/>
      <dgm:spPr/>
    </dgm:pt>
    <dgm:pt modelId="{2B7BB366-152D-43A8-9323-75D43246151D}" type="pres">
      <dgm:prSet presAssocID="{65328AD0-8415-4BC1-9166-61F184633F66}" presName="rectComp" presStyleCnt="0"/>
      <dgm:spPr/>
    </dgm:pt>
    <dgm:pt modelId="{328015F9-E5AE-4EAC-9F62-9A46CEA3C473}" type="pres">
      <dgm:prSet presAssocID="{65328AD0-8415-4BC1-9166-61F184633F66}" presName="bgRect" presStyleLbl="bgShp" presStyleIdx="0" presStyleCnt="4" custLinFactNeighborX="-15417" custLinFactNeighborY="1380"/>
      <dgm:spPr/>
    </dgm:pt>
    <dgm:pt modelId="{B6509B90-D9FE-4768-B08A-DC4C147B8645}" type="pres">
      <dgm:prSet presAssocID="{65328AD0-8415-4BC1-9166-61F184633F66}" presName="bgRectTx" presStyleLbl="bgShp" presStyleIdx="0" presStyleCnt="4">
        <dgm:presLayoutVars>
          <dgm:bulletEnabled val="1"/>
        </dgm:presLayoutVars>
      </dgm:prSet>
      <dgm:spPr/>
    </dgm:pt>
    <dgm:pt modelId="{AF102A14-E546-4EBF-850C-FBFB5F5EC37C}" type="pres">
      <dgm:prSet presAssocID="{65328AD0-8415-4BC1-9166-61F184633F66}" presName="spComp" presStyleCnt="0"/>
      <dgm:spPr/>
    </dgm:pt>
    <dgm:pt modelId="{9C8706BC-9D56-4821-A031-BEE7F40D6183}" type="pres">
      <dgm:prSet presAssocID="{65328AD0-8415-4BC1-9166-61F184633F66}" presName="vSp" presStyleCnt="0"/>
      <dgm:spPr/>
    </dgm:pt>
    <dgm:pt modelId="{9C30ED0B-DB35-4AC0-9897-0E6E1B38EB0E}" type="pres">
      <dgm:prSet presAssocID="{76214831-41B2-468C-85D3-9228612A4A99}" presName="rectComp" presStyleCnt="0"/>
      <dgm:spPr/>
    </dgm:pt>
    <dgm:pt modelId="{E1A6D244-916A-40FB-8E3C-D0CC3DC1FFCA}" type="pres">
      <dgm:prSet presAssocID="{76214831-41B2-468C-85D3-9228612A4A99}" presName="bgRect" presStyleLbl="bgShp" presStyleIdx="1" presStyleCnt="4"/>
      <dgm:spPr/>
    </dgm:pt>
    <dgm:pt modelId="{8B30419E-3329-4FFB-A9F4-AEAD514D477A}" type="pres">
      <dgm:prSet presAssocID="{76214831-41B2-468C-85D3-9228612A4A99}" presName="bgRectTx" presStyleLbl="bgShp" presStyleIdx="1" presStyleCnt="4">
        <dgm:presLayoutVars>
          <dgm:bulletEnabled val="1"/>
        </dgm:presLayoutVars>
      </dgm:prSet>
      <dgm:spPr/>
    </dgm:pt>
    <dgm:pt modelId="{04E9A738-65D2-45E5-9073-1A7D68CDB5F9}" type="pres">
      <dgm:prSet presAssocID="{76214831-41B2-468C-85D3-9228612A4A99}" presName="spComp" presStyleCnt="0"/>
      <dgm:spPr/>
    </dgm:pt>
    <dgm:pt modelId="{09A42944-717D-466F-A714-5BD113443E51}" type="pres">
      <dgm:prSet presAssocID="{76214831-41B2-468C-85D3-9228612A4A99}" presName="vSp" presStyleCnt="0"/>
      <dgm:spPr/>
    </dgm:pt>
    <dgm:pt modelId="{4A61645A-4D65-4AD6-A155-D894B6199532}" type="pres">
      <dgm:prSet presAssocID="{812815FA-E8B2-4883-BD8D-3E2B698404CE}" presName="rectComp" presStyleCnt="0"/>
      <dgm:spPr/>
    </dgm:pt>
    <dgm:pt modelId="{76975EEE-7522-4412-8072-0381EAFD7BD3}" type="pres">
      <dgm:prSet presAssocID="{812815FA-E8B2-4883-BD8D-3E2B698404CE}" presName="bgRect" presStyleLbl="bgShp" presStyleIdx="2" presStyleCnt="4"/>
      <dgm:spPr/>
    </dgm:pt>
    <dgm:pt modelId="{889B57B0-2DD1-4EA8-91D6-DBB325CC9CE6}" type="pres">
      <dgm:prSet presAssocID="{812815FA-E8B2-4883-BD8D-3E2B698404CE}" presName="bgRectTx" presStyleLbl="bgShp" presStyleIdx="2" presStyleCnt="4">
        <dgm:presLayoutVars>
          <dgm:bulletEnabled val="1"/>
        </dgm:presLayoutVars>
      </dgm:prSet>
      <dgm:spPr/>
    </dgm:pt>
    <dgm:pt modelId="{1BE58BF5-112C-4C89-9A27-0AB605944A3F}" type="pres">
      <dgm:prSet presAssocID="{812815FA-E8B2-4883-BD8D-3E2B698404CE}" presName="spComp" presStyleCnt="0"/>
      <dgm:spPr/>
    </dgm:pt>
    <dgm:pt modelId="{9A3C3121-4572-4594-B282-9149226CFDE4}" type="pres">
      <dgm:prSet presAssocID="{812815FA-E8B2-4883-BD8D-3E2B698404CE}" presName="vSp" presStyleCnt="0"/>
      <dgm:spPr/>
    </dgm:pt>
    <dgm:pt modelId="{34592464-1CE1-4D57-A598-1240D6C4F1A3}" type="pres">
      <dgm:prSet presAssocID="{71877D86-C466-46EA-B3D2-EFFAD429F1A1}" presName="rectComp" presStyleCnt="0"/>
      <dgm:spPr/>
    </dgm:pt>
    <dgm:pt modelId="{1E47C8A0-F7A2-44B6-82E4-1D747C581C27}" type="pres">
      <dgm:prSet presAssocID="{71877D86-C466-46EA-B3D2-EFFAD429F1A1}" presName="bgRect" presStyleLbl="bgShp" presStyleIdx="3" presStyleCnt="4"/>
      <dgm:spPr/>
    </dgm:pt>
    <dgm:pt modelId="{640BB283-8130-436E-BA27-81EDBC383961}" type="pres">
      <dgm:prSet presAssocID="{71877D86-C466-46EA-B3D2-EFFAD429F1A1}" presName="bgRectTx" presStyleLbl="bgShp" presStyleIdx="3" presStyleCnt="4">
        <dgm:presLayoutVars>
          <dgm:bulletEnabled val="1"/>
        </dgm:presLayoutVars>
      </dgm:prSet>
      <dgm:spPr/>
    </dgm:pt>
  </dgm:ptLst>
  <dgm:cxnLst>
    <dgm:cxn modelId="{47034E05-740A-4F7B-8209-A0A394178374}" type="presOf" srcId="{71877D86-C466-46EA-B3D2-EFFAD429F1A1}" destId="{1E47C8A0-F7A2-44B6-82E4-1D747C581C27}" srcOrd="0" destOrd="0" presId="urn:microsoft.com/office/officeart/2005/8/layout/hierarchy6"/>
    <dgm:cxn modelId="{8F2E320A-9A9B-486C-9A78-E0E91993BBFF}" type="presOf" srcId="{EA2DF3F6-6FA7-433F-AF46-A25C62202199}" destId="{A9B85E3E-18F7-4AFB-BF70-234D4962C083}" srcOrd="0" destOrd="0" presId="urn:microsoft.com/office/officeart/2005/8/layout/hierarchy6"/>
    <dgm:cxn modelId="{90C3F70B-D8CD-4254-BB1B-3C6EACD3BE7B}" type="presOf" srcId="{A39723A3-8456-4008-9F65-699F58F79C17}" destId="{CDFE25D6-29DC-4210-9ABD-65F8FF0C1D66}" srcOrd="0" destOrd="0" presId="urn:microsoft.com/office/officeart/2005/8/layout/hierarchy6"/>
    <dgm:cxn modelId="{58C4DA0F-69D2-47FF-91B6-B2A022AD8DD9}" type="presOf" srcId="{2148E1E2-5161-4F0C-8622-4074048EDFB2}" destId="{0BFBAAEE-5CD9-42B1-BAA3-766CB7955C96}" srcOrd="0" destOrd="0" presId="urn:microsoft.com/office/officeart/2005/8/layout/hierarchy6"/>
    <dgm:cxn modelId="{2E5E921B-919B-41C6-B163-63F99D70EC14}" srcId="{39AB0BEE-49EA-4D79-96B2-7F16BB56D18C}" destId="{812815FA-E8B2-4883-BD8D-3E2B698404CE}" srcOrd="3" destOrd="0" parTransId="{9F8A80AA-0D40-48B2-8EAB-D4267FE86329}" sibTransId="{1F9A8A53-8E60-49DB-9D4F-ADB369FFFA06}"/>
    <dgm:cxn modelId="{92A16B1C-D21A-4AE6-961F-ED8F59BCB2E6}" type="presOf" srcId="{65328AD0-8415-4BC1-9166-61F184633F66}" destId="{B6509B90-D9FE-4768-B08A-DC4C147B8645}" srcOrd="1" destOrd="0" presId="urn:microsoft.com/office/officeart/2005/8/layout/hierarchy6"/>
    <dgm:cxn modelId="{EF9C811F-8C78-4F9E-BC9B-AEF6B5DBFE87}" type="presOf" srcId="{3FCCE9AA-743B-42CD-B3E0-225E2405AB12}" destId="{D0293A9F-0EF2-4AB2-9CFF-0F4C05CA7364}" srcOrd="0" destOrd="0" presId="urn:microsoft.com/office/officeart/2005/8/layout/hierarchy6"/>
    <dgm:cxn modelId="{54F2DA27-28AD-422F-BC7E-5F10CECA70C8}" srcId="{39AB0BEE-49EA-4D79-96B2-7F16BB56D18C}" destId="{71877D86-C466-46EA-B3D2-EFFAD429F1A1}" srcOrd="4" destOrd="0" parTransId="{6660248A-7831-407E-B3E9-81C129E4CE7F}" sibTransId="{19DAFCAB-D4B6-42A1-B414-486CD15FB2DA}"/>
    <dgm:cxn modelId="{705A1828-BE68-4172-87E4-9B71F6C0A63E}" type="presOf" srcId="{846FE2E6-4800-4AA9-8822-67570DFD585A}" destId="{317BE033-4388-4745-849B-DF640DB42250}" srcOrd="0" destOrd="0" presId="urn:microsoft.com/office/officeart/2005/8/layout/hierarchy6"/>
    <dgm:cxn modelId="{016A3C2D-F3FA-443F-B057-00575D1015AC}" type="presOf" srcId="{65328AD0-8415-4BC1-9166-61F184633F66}" destId="{328015F9-E5AE-4EAC-9F62-9A46CEA3C473}" srcOrd="0" destOrd="0" presId="urn:microsoft.com/office/officeart/2005/8/layout/hierarchy6"/>
    <dgm:cxn modelId="{4C59EC33-48C4-475C-8003-9FA38CECC4D9}" srcId="{5041FD42-68EE-434F-8C8A-CBD3E14F1ED5}" destId="{CA648D5F-018B-4D86-B9F3-2F8EC9B11134}" srcOrd="1" destOrd="0" parTransId="{EA2DF3F6-6FA7-433F-AF46-A25C62202199}" sibTransId="{8B0BDF04-E43A-4DE1-A6AA-0A0CF1815689}"/>
    <dgm:cxn modelId="{08541F40-74D6-4B9D-A2CF-4F9BAC562AE2}" type="presOf" srcId="{B7968FD9-8FE5-495E-932B-B176349A4AB4}" destId="{C85550EF-897C-4E8C-B36E-B8DA4616CF3A}" srcOrd="0" destOrd="0" presId="urn:microsoft.com/office/officeart/2005/8/layout/hierarchy6"/>
    <dgm:cxn modelId="{72D9DD61-4951-443B-ADAF-D71506B9D389}" srcId="{CA648D5F-018B-4D86-B9F3-2F8EC9B11134}" destId="{53FDDFA9-8D07-4A03-988F-CB0F188B8FD4}" srcOrd="0" destOrd="0" parTransId="{5150231A-83F6-4100-9D61-B5C917F9EBC5}" sibTransId="{895BDE19-E7A9-4B3E-A0D0-9F6791C7B40F}"/>
    <dgm:cxn modelId="{31EE7A64-7FF8-4172-ACAF-328B09716AE6}" type="presOf" srcId="{812815FA-E8B2-4883-BD8D-3E2B698404CE}" destId="{889B57B0-2DD1-4EA8-91D6-DBB325CC9CE6}" srcOrd="1" destOrd="0" presId="urn:microsoft.com/office/officeart/2005/8/layout/hierarchy6"/>
    <dgm:cxn modelId="{0C735D45-3EB2-4260-9CDB-748DB65C3FA4}" type="presOf" srcId="{775B3832-091D-40F0-9AFB-CDEE15969749}" destId="{4F9A2244-20B6-46CF-A000-13CD1C30077D}" srcOrd="0" destOrd="0" presId="urn:microsoft.com/office/officeart/2005/8/layout/hierarchy6"/>
    <dgm:cxn modelId="{CCCF086B-4D19-4818-9993-F1DD95C3A7F8}" srcId="{C3FC307D-3725-4A0B-A539-B770D8D3DBE5}" destId="{775B3832-091D-40F0-9AFB-CDEE15969749}" srcOrd="0" destOrd="0" parTransId="{2FA5CF9A-D81B-4C7A-8D69-A064B2059C24}" sibTransId="{C2DBBC0B-39C5-49AA-8940-EDDA4CF2D474}"/>
    <dgm:cxn modelId="{E1CE744B-D848-4612-9F15-1EE5F84F4F52}" srcId="{A39723A3-8456-4008-9F65-699F58F79C17}" destId="{071B14F2-B52E-41B0-8F83-CDE4BF3D2902}" srcOrd="0" destOrd="0" parTransId="{846FE2E6-4800-4AA9-8822-67570DFD585A}" sibTransId="{421C00C2-62DD-4DC7-9B3B-F0B935748DCF}"/>
    <dgm:cxn modelId="{27EB686F-24D4-4508-A64B-EA6F2DE24337}" type="presOf" srcId="{102B031C-4A9C-4D2D-A5F5-9DB01472ADF2}" destId="{A493C6E1-F705-40B5-AB98-3508BCF14DD4}" srcOrd="0" destOrd="0" presId="urn:microsoft.com/office/officeart/2005/8/layout/hierarchy6"/>
    <dgm:cxn modelId="{13A3FD70-D057-4AA7-AAFB-AFDFAC62C10B}" type="presOf" srcId="{6E082BF6-41EE-40BB-B576-2C4F63FB79B0}" destId="{94B5CC05-D014-4868-86BF-B17B453E171E}" srcOrd="0" destOrd="0" presId="urn:microsoft.com/office/officeart/2005/8/layout/hierarchy6"/>
    <dgm:cxn modelId="{F268B276-8F22-4981-9DBD-5081ABC09578}" srcId="{39AB0BEE-49EA-4D79-96B2-7F16BB56D18C}" destId="{76214831-41B2-468C-85D3-9228612A4A99}" srcOrd="2" destOrd="0" parTransId="{5FB6C671-923D-4C15-9EDE-8B8F40450C8B}" sibTransId="{EDC6D1FE-EA36-438A-82AF-04C2CF0A3B5F}"/>
    <dgm:cxn modelId="{5B8AD55A-9C32-4BB1-B748-3C1C93F502A1}" type="presOf" srcId="{76214831-41B2-468C-85D3-9228612A4A99}" destId="{8B30419E-3329-4FFB-A9F4-AEAD514D477A}" srcOrd="1" destOrd="0" presId="urn:microsoft.com/office/officeart/2005/8/layout/hierarchy6"/>
    <dgm:cxn modelId="{7A06F95A-6EA2-447E-874C-6D458A5BDA12}" type="presOf" srcId="{39AB0BEE-49EA-4D79-96B2-7F16BB56D18C}" destId="{C812294C-927A-4AA4-A36D-671BFC6382B0}" srcOrd="0" destOrd="0" presId="urn:microsoft.com/office/officeart/2005/8/layout/hierarchy6"/>
    <dgm:cxn modelId="{AC958980-184C-44A5-8F53-C30073BC5E66}" type="presOf" srcId="{85517B48-7B43-4EC7-8684-0C75D6C19193}" destId="{3AF8290F-35A1-4BE6-A2EF-8C0C0DC8C9B2}" srcOrd="0" destOrd="0" presId="urn:microsoft.com/office/officeart/2005/8/layout/hierarchy6"/>
    <dgm:cxn modelId="{21058482-C164-4B0E-9D25-BDBB4C6FE8CA}" type="presOf" srcId="{71877D86-C466-46EA-B3D2-EFFAD429F1A1}" destId="{640BB283-8130-436E-BA27-81EDBC383961}" srcOrd="1" destOrd="0" presId="urn:microsoft.com/office/officeart/2005/8/layout/hierarchy6"/>
    <dgm:cxn modelId="{33A98790-3DFE-41FB-83C8-24DBA9396CC7}" srcId="{39AB0BEE-49EA-4D79-96B2-7F16BB56D18C}" destId="{A39723A3-8456-4008-9F65-699F58F79C17}" srcOrd="0" destOrd="0" parTransId="{3A7A6CBC-DE2D-41C5-B669-A56484F8B243}" sibTransId="{C0CD3BED-00B4-4EA7-AD54-F680E63CFCFE}"/>
    <dgm:cxn modelId="{936CBE97-E98B-4E8A-9E61-0E6825079D1A}" srcId="{071B14F2-B52E-41B0-8F83-CDE4BF3D2902}" destId="{2148E1E2-5161-4F0C-8622-4074048EDFB2}" srcOrd="1" destOrd="0" parTransId="{6E082BF6-41EE-40BB-B576-2C4F63FB79B0}" sibTransId="{6B082D57-543F-4943-8EFE-3CA6FB336019}"/>
    <dgm:cxn modelId="{D1A93B99-CD8B-4CC2-ACCC-87CFB739BF92}" type="presOf" srcId="{2E0A9382-F10B-46B0-99EC-FD49C641BA35}" destId="{6F313404-48D7-4EDE-882F-9AC6DFBA2AEE}" srcOrd="0" destOrd="0" presId="urn:microsoft.com/office/officeart/2005/8/layout/hierarchy6"/>
    <dgm:cxn modelId="{B894E299-BB2A-4F03-B707-2DF81714D64E}" srcId="{F6CCE916-0BFF-4236-BE34-B2DBDCF7A9AC}" destId="{207D6C02-DED5-4353-87F7-2662827BADCF}" srcOrd="0" destOrd="0" parTransId="{3FCCE9AA-743B-42CD-B3E0-225E2405AB12}" sibTransId="{F2D26432-3D2C-4EAD-8FEC-C01E9188CCD3}"/>
    <dgm:cxn modelId="{2864EEA5-D6B5-45B0-B56D-D87BD3BCA704}" srcId="{071B14F2-B52E-41B0-8F83-CDE4BF3D2902}" destId="{F6CCE916-0BFF-4236-BE34-B2DBDCF7A9AC}" srcOrd="0" destOrd="0" parTransId="{B7968FD9-8FE5-495E-932B-B176349A4AB4}" sibTransId="{F11AFF70-0694-4698-B366-98BB20C95B99}"/>
    <dgm:cxn modelId="{A85F7DA9-0DE8-4042-89B1-A3636D95F79A}" srcId="{A39723A3-8456-4008-9F65-699F58F79C17}" destId="{5041FD42-68EE-434F-8C8A-CBD3E14F1ED5}" srcOrd="1" destOrd="0" parTransId="{85517B48-7B43-4EC7-8684-0C75D6C19193}" sibTransId="{AF9F2292-F694-4EB3-9546-62378097F602}"/>
    <dgm:cxn modelId="{907E94B0-5D0F-481A-BAC1-02BA05DD63F1}" type="presOf" srcId="{5041FD42-68EE-434F-8C8A-CBD3E14F1ED5}" destId="{70C96FB0-7B34-40D5-A5A0-7971016B94BD}" srcOrd="0" destOrd="0" presId="urn:microsoft.com/office/officeart/2005/8/layout/hierarchy6"/>
    <dgm:cxn modelId="{D8D1B6B2-00F6-4090-A879-C7DC68FB8E8F}" type="presOf" srcId="{53FDDFA9-8D07-4A03-988F-CB0F188B8FD4}" destId="{1E1B8855-D6B2-4FEE-A3A0-FEC78F7CCB3F}" srcOrd="0" destOrd="0" presId="urn:microsoft.com/office/officeart/2005/8/layout/hierarchy6"/>
    <dgm:cxn modelId="{8717F0C0-1875-43FA-8E95-C36A57866669}" type="presOf" srcId="{F6CCE916-0BFF-4236-BE34-B2DBDCF7A9AC}" destId="{E185AD1A-1967-49B8-A150-E6FC15395AD1}" srcOrd="0" destOrd="0" presId="urn:microsoft.com/office/officeart/2005/8/layout/hierarchy6"/>
    <dgm:cxn modelId="{1BEF23C1-C25E-4960-A9E8-4116866168D6}" type="presOf" srcId="{76214831-41B2-468C-85D3-9228612A4A99}" destId="{E1A6D244-916A-40FB-8E3C-D0CC3DC1FFCA}" srcOrd="0" destOrd="0" presId="urn:microsoft.com/office/officeart/2005/8/layout/hierarchy6"/>
    <dgm:cxn modelId="{EFB67BC6-4449-4D16-BAFE-F23A878ECBC9}" srcId="{5041FD42-68EE-434F-8C8A-CBD3E14F1ED5}" destId="{C3FC307D-3725-4A0B-A539-B770D8D3DBE5}" srcOrd="2" destOrd="0" parTransId="{6CE267AE-036F-4A3B-A18E-DD4A9A554390}" sibTransId="{493BC671-68D3-4192-A4ED-578CBFC5EEB3}"/>
    <dgm:cxn modelId="{4D3E60CA-83EF-4AB0-8BB6-2DB5051D9029}" srcId="{5041FD42-68EE-434F-8C8A-CBD3E14F1ED5}" destId="{2E0A9382-F10B-46B0-99EC-FD49C641BA35}" srcOrd="0" destOrd="0" parTransId="{102B031C-4A9C-4D2D-A5F5-9DB01472ADF2}" sibTransId="{0C4F0007-3B2B-4CC1-B134-51317F220FA0}"/>
    <dgm:cxn modelId="{87A7A0CD-43F0-4359-93BE-B88DCBB8ABCB}" type="presOf" srcId="{207D6C02-DED5-4353-87F7-2662827BADCF}" destId="{F552E331-B90A-4565-AE24-CF4A493A28ED}" srcOrd="0" destOrd="0" presId="urn:microsoft.com/office/officeart/2005/8/layout/hierarchy6"/>
    <dgm:cxn modelId="{E485BCD0-22CE-4585-BAF0-933F20EA2DF8}" type="presOf" srcId="{CA648D5F-018B-4D86-B9F3-2F8EC9B11134}" destId="{8B38561E-7999-44D9-A29B-C2A48663D1C3}" srcOrd="0" destOrd="0" presId="urn:microsoft.com/office/officeart/2005/8/layout/hierarchy6"/>
    <dgm:cxn modelId="{BF83CAD3-6C7F-4041-B44F-DA4087D394C2}" type="presOf" srcId="{C3FC307D-3725-4A0B-A539-B770D8D3DBE5}" destId="{2C02840E-D220-4F51-9DC0-F32209A9E966}" srcOrd="0" destOrd="0" presId="urn:microsoft.com/office/officeart/2005/8/layout/hierarchy6"/>
    <dgm:cxn modelId="{3F9A8AD8-8BAD-47FE-81BC-900D98153674}" type="presOf" srcId="{812815FA-E8B2-4883-BD8D-3E2B698404CE}" destId="{76975EEE-7522-4412-8072-0381EAFD7BD3}" srcOrd="0" destOrd="0" presId="urn:microsoft.com/office/officeart/2005/8/layout/hierarchy6"/>
    <dgm:cxn modelId="{53734DDC-78F7-43CB-95F8-3D7E483632A3}" type="presOf" srcId="{5150231A-83F6-4100-9D61-B5C917F9EBC5}" destId="{67AC7E6E-4D25-424A-94AD-87F575C1055A}" srcOrd="0" destOrd="0" presId="urn:microsoft.com/office/officeart/2005/8/layout/hierarchy6"/>
    <dgm:cxn modelId="{FCAFCDE3-0F45-4309-9081-B40498129D15}" type="presOf" srcId="{071B14F2-B52E-41B0-8F83-CDE4BF3D2902}" destId="{8AE00327-FFC5-4F50-AAE8-CA289A437144}" srcOrd="0" destOrd="0" presId="urn:microsoft.com/office/officeart/2005/8/layout/hierarchy6"/>
    <dgm:cxn modelId="{5B197CED-2C93-44FC-B441-F8ACE4DF6597}" type="presOf" srcId="{2FA5CF9A-D81B-4C7A-8D69-A064B2059C24}" destId="{0D1D65C8-AD61-4015-B7E5-CDE8A937B48B}" srcOrd="0" destOrd="0" presId="urn:microsoft.com/office/officeart/2005/8/layout/hierarchy6"/>
    <dgm:cxn modelId="{D83405F9-0349-412E-89A9-5B0C5A874160}" type="presOf" srcId="{6CE267AE-036F-4A3B-A18E-DD4A9A554390}" destId="{830C1A08-BD0A-4C49-B313-79F9F8086476}" srcOrd="0" destOrd="0" presId="urn:microsoft.com/office/officeart/2005/8/layout/hierarchy6"/>
    <dgm:cxn modelId="{E73A34FA-2B18-4172-B501-BEEC12AD8A11}" srcId="{39AB0BEE-49EA-4D79-96B2-7F16BB56D18C}" destId="{65328AD0-8415-4BC1-9166-61F184633F66}" srcOrd="1" destOrd="0" parTransId="{F971824B-D3C1-43C9-861C-E8825B2EF69E}" sibTransId="{EA35DB29-45BF-49BD-998B-D05EBC365F47}"/>
    <dgm:cxn modelId="{0A9AC543-F691-49D9-83C1-86DD0E41322B}" type="presParOf" srcId="{C812294C-927A-4AA4-A36D-671BFC6382B0}" destId="{D54F1EC1-2A34-4AB1-8687-1B20683643B0}" srcOrd="0" destOrd="0" presId="urn:microsoft.com/office/officeart/2005/8/layout/hierarchy6"/>
    <dgm:cxn modelId="{46EF3322-DD28-4DE4-81CC-9FD246C2A348}" type="presParOf" srcId="{D54F1EC1-2A34-4AB1-8687-1B20683643B0}" destId="{DA4E66C2-C095-4427-8E21-417A7F8D08AF}" srcOrd="0" destOrd="0" presId="urn:microsoft.com/office/officeart/2005/8/layout/hierarchy6"/>
    <dgm:cxn modelId="{24DD8C9E-C8FB-4EAA-A99D-CAC96BA614CA}" type="presParOf" srcId="{D54F1EC1-2A34-4AB1-8687-1B20683643B0}" destId="{31A1F6FA-FBC2-4F80-96E7-C0FD20979790}" srcOrd="1" destOrd="0" presId="urn:microsoft.com/office/officeart/2005/8/layout/hierarchy6"/>
    <dgm:cxn modelId="{A5E37EB2-ED19-45D4-AEAA-05F0CD5D7B5E}" type="presParOf" srcId="{31A1F6FA-FBC2-4F80-96E7-C0FD20979790}" destId="{D8BB4978-EF75-4521-9AAE-99514110E9D3}" srcOrd="0" destOrd="0" presId="urn:microsoft.com/office/officeart/2005/8/layout/hierarchy6"/>
    <dgm:cxn modelId="{11B8C64C-3E54-4D29-94E6-6B9990026E81}" type="presParOf" srcId="{D8BB4978-EF75-4521-9AAE-99514110E9D3}" destId="{CDFE25D6-29DC-4210-9ABD-65F8FF0C1D66}" srcOrd="0" destOrd="0" presId="urn:microsoft.com/office/officeart/2005/8/layout/hierarchy6"/>
    <dgm:cxn modelId="{9EA8AB5D-EED8-4DC5-90AE-CE2E80F7FF06}" type="presParOf" srcId="{D8BB4978-EF75-4521-9AAE-99514110E9D3}" destId="{C4625B3C-C2CB-4E35-AD6F-522A81748BEB}" srcOrd="1" destOrd="0" presId="urn:microsoft.com/office/officeart/2005/8/layout/hierarchy6"/>
    <dgm:cxn modelId="{81899968-81CB-41C6-B5E2-761D6D7B0701}" type="presParOf" srcId="{C4625B3C-C2CB-4E35-AD6F-522A81748BEB}" destId="{317BE033-4388-4745-849B-DF640DB42250}" srcOrd="0" destOrd="0" presId="urn:microsoft.com/office/officeart/2005/8/layout/hierarchy6"/>
    <dgm:cxn modelId="{06815802-9986-4C33-B1EE-28B739CACEE7}" type="presParOf" srcId="{C4625B3C-C2CB-4E35-AD6F-522A81748BEB}" destId="{4A4C99BF-A797-4269-A83B-35B27ED72202}" srcOrd="1" destOrd="0" presId="urn:microsoft.com/office/officeart/2005/8/layout/hierarchy6"/>
    <dgm:cxn modelId="{BA3EDA27-3B68-4223-8EE0-4ABF5113A80E}" type="presParOf" srcId="{4A4C99BF-A797-4269-A83B-35B27ED72202}" destId="{8AE00327-FFC5-4F50-AAE8-CA289A437144}" srcOrd="0" destOrd="0" presId="urn:microsoft.com/office/officeart/2005/8/layout/hierarchy6"/>
    <dgm:cxn modelId="{E4D57E95-7BB8-41BF-B8C3-DEC8B16C579A}" type="presParOf" srcId="{4A4C99BF-A797-4269-A83B-35B27ED72202}" destId="{D294744E-14F1-4E74-B1A0-81A0E645966E}" srcOrd="1" destOrd="0" presId="urn:microsoft.com/office/officeart/2005/8/layout/hierarchy6"/>
    <dgm:cxn modelId="{F36D1AC3-19BE-4B0F-AC59-B891A9C873D5}" type="presParOf" srcId="{D294744E-14F1-4E74-B1A0-81A0E645966E}" destId="{C85550EF-897C-4E8C-B36E-B8DA4616CF3A}" srcOrd="0" destOrd="0" presId="urn:microsoft.com/office/officeart/2005/8/layout/hierarchy6"/>
    <dgm:cxn modelId="{A6143963-0A3E-44B2-91E6-E5D375AAA256}" type="presParOf" srcId="{D294744E-14F1-4E74-B1A0-81A0E645966E}" destId="{A59903E0-6E82-4243-98C1-329A0878B605}" srcOrd="1" destOrd="0" presId="urn:microsoft.com/office/officeart/2005/8/layout/hierarchy6"/>
    <dgm:cxn modelId="{7DB682B0-860F-4934-A740-BBA7B80F8A6A}" type="presParOf" srcId="{A59903E0-6E82-4243-98C1-329A0878B605}" destId="{E185AD1A-1967-49B8-A150-E6FC15395AD1}" srcOrd="0" destOrd="0" presId="urn:microsoft.com/office/officeart/2005/8/layout/hierarchy6"/>
    <dgm:cxn modelId="{872C42BF-3FF6-40C9-820B-F575935FAA1C}" type="presParOf" srcId="{A59903E0-6E82-4243-98C1-329A0878B605}" destId="{2DB0E9F7-F035-42D5-99DE-30B79E58921F}" srcOrd="1" destOrd="0" presId="urn:microsoft.com/office/officeart/2005/8/layout/hierarchy6"/>
    <dgm:cxn modelId="{8D4375A9-4161-4941-9E9C-FB9E0471A60F}" type="presParOf" srcId="{2DB0E9F7-F035-42D5-99DE-30B79E58921F}" destId="{D0293A9F-0EF2-4AB2-9CFF-0F4C05CA7364}" srcOrd="0" destOrd="0" presId="urn:microsoft.com/office/officeart/2005/8/layout/hierarchy6"/>
    <dgm:cxn modelId="{2D85D119-4D46-4FD5-9665-BDC1B15329CD}" type="presParOf" srcId="{2DB0E9F7-F035-42D5-99DE-30B79E58921F}" destId="{8835EB64-D468-4E31-BFA2-2232FF4682F9}" srcOrd="1" destOrd="0" presId="urn:microsoft.com/office/officeart/2005/8/layout/hierarchy6"/>
    <dgm:cxn modelId="{760989D1-D224-40D3-93D7-C101D07C3178}" type="presParOf" srcId="{8835EB64-D468-4E31-BFA2-2232FF4682F9}" destId="{F552E331-B90A-4565-AE24-CF4A493A28ED}" srcOrd="0" destOrd="0" presId="urn:microsoft.com/office/officeart/2005/8/layout/hierarchy6"/>
    <dgm:cxn modelId="{B3E1F582-E960-40D6-BA44-B3B5BA2C8A75}" type="presParOf" srcId="{8835EB64-D468-4E31-BFA2-2232FF4682F9}" destId="{C2B834DD-4811-4672-ADC9-7CD7EFF8B8DE}" srcOrd="1" destOrd="0" presId="urn:microsoft.com/office/officeart/2005/8/layout/hierarchy6"/>
    <dgm:cxn modelId="{5066E977-CD53-4826-AC23-1E83A9709DE1}" type="presParOf" srcId="{D294744E-14F1-4E74-B1A0-81A0E645966E}" destId="{94B5CC05-D014-4868-86BF-B17B453E171E}" srcOrd="2" destOrd="0" presId="urn:microsoft.com/office/officeart/2005/8/layout/hierarchy6"/>
    <dgm:cxn modelId="{8C80F2EC-78EB-43BC-BC4B-8A7C74700BED}" type="presParOf" srcId="{D294744E-14F1-4E74-B1A0-81A0E645966E}" destId="{754F3AF7-C235-4668-91CC-C11F4D23901D}" srcOrd="3" destOrd="0" presId="urn:microsoft.com/office/officeart/2005/8/layout/hierarchy6"/>
    <dgm:cxn modelId="{EA798487-5F56-4AF6-A870-DFB43E4FAB05}" type="presParOf" srcId="{754F3AF7-C235-4668-91CC-C11F4D23901D}" destId="{0BFBAAEE-5CD9-42B1-BAA3-766CB7955C96}" srcOrd="0" destOrd="0" presId="urn:microsoft.com/office/officeart/2005/8/layout/hierarchy6"/>
    <dgm:cxn modelId="{44502B1E-ACC0-48F9-AE35-6564BC3C1F86}" type="presParOf" srcId="{754F3AF7-C235-4668-91CC-C11F4D23901D}" destId="{CAAFB7DF-7889-488A-9181-BDB5C358099F}" srcOrd="1" destOrd="0" presId="urn:microsoft.com/office/officeart/2005/8/layout/hierarchy6"/>
    <dgm:cxn modelId="{18BA10BC-D195-4559-B3E9-06750CB18675}" type="presParOf" srcId="{C4625B3C-C2CB-4E35-AD6F-522A81748BEB}" destId="{3AF8290F-35A1-4BE6-A2EF-8C0C0DC8C9B2}" srcOrd="2" destOrd="0" presId="urn:microsoft.com/office/officeart/2005/8/layout/hierarchy6"/>
    <dgm:cxn modelId="{FA4F529A-B61B-43E5-9406-AE3445A3FD00}" type="presParOf" srcId="{C4625B3C-C2CB-4E35-AD6F-522A81748BEB}" destId="{1E0CD6BF-DA3A-4E32-9F17-E6DA7C3C0774}" srcOrd="3" destOrd="0" presId="urn:microsoft.com/office/officeart/2005/8/layout/hierarchy6"/>
    <dgm:cxn modelId="{10F305AA-305B-48AF-B514-501F16F71179}" type="presParOf" srcId="{1E0CD6BF-DA3A-4E32-9F17-E6DA7C3C0774}" destId="{70C96FB0-7B34-40D5-A5A0-7971016B94BD}" srcOrd="0" destOrd="0" presId="urn:microsoft.com/office/officeart/2005/8/layout/hierarchy6"/>
    <dgm:cxn modelId="{EDBBC7C1-2253-4D44-AE73-FFD6CD0B7316}" type="presParOf" srcId="{1E0CD6BF-DA3A-4E32-9F17-E6DA7C3C0774}" destId="{5A6350EF-3AB1-4553-AE73-CBA027A017B5}" srcOrd="1" destOrd="0" presId="urn:microsoft.com/office/officeart/2005/8/layout/hierarchy6"/>
    <dgm:cxn modelId="{8B7C3B76-EA44-49FE-9F40-867DCA23C648}" type="presParOf" srcId="{5A6350EF-3AB1-4553-AE73-CBA027A017B5}" destId="{A493C6E1-F705-40B5-AB98-3508BCF14DD4}" srcOrd="0" destOrd="0" presId="urn:microsoft.com/office/officeart/2005/8/layout/hierarchy6"/>
    <dgm:cxn modelId="{B186FFE3-F8E4-4400-92FE-AEF425CA6EE0}" type="presParOf" srcId="{5A6350EF-3AB1-4553-AE73-CBA027A017B5}" destId="{467ECC3D-8629-4C69-8914-B97028E1801E}" srcOrd="1" destOrd="0" presId="urn:microsoft.com/office/officeart/2005/8/layout/hierarchy6"/>
    <dgm:cxn modelId="{F82D62EF-8F87-49C4-91EF-95FA5A360039}" type="presParOf" srcId="{467ECC3D-8629-4C69-8914-B97028E1801E}" destId="{6F313404-48D7-4EDE-882F-9AC6DFBA2AEE}" srcOrd="0" destOrd="0" presId="urn:microsoft.com/office/officeart/2005/8/layout/hierarchy6"/>
    <dgm:cxn modelId="{A5606B95-8113-4C6B-ACFE-9AFA0C6A6404}" type="presParOf" srcId="{467ECC3D-8629-4C69-8914-B97028E1801E}" destId="{226978ED-629C-4F8D-A04A-4EE57ACFA9F8}" srcOrd="1" destOrd="0" presId="urn:microsoft.com/office/officeart/2005/8/layout/hierarchy6"/>
    <dgm:cxn modelId="{356AB924-06EA-46C4-9D68-E22EE729E764}" type="presParOf" srcId="{5A6350EF-3AB1-4553-AE73-CBA027A017B5}" destId="{A9B85E3E-18F7-4AFB-BF70-234D4962C083}" srcOrd="2" destOrd="0" presId="urn:microsoft.com/office/officeart/2005/8/layout/hierarchy6"/>
    <dgm:cxn modelId="{6CE0AB48-A7FE-4C20-8948-8B66435D4BF4}" type="presParOf" srcId="{5A6350EF-3AB1-4553-AE73-CBA027A017B5}" destId="{A8255E26-43E5-4400-B684-F42B6CFBC8AE}" srcOrd="3" destOrd="0" presId="urn:microsoft.com/office/officeart/2005/8/layout/hierarchy6"/>
    <dgm:cxn modelId="{AFF0AE91-6E1C-41E9-A6AE-61752913489E}" type="presParOf" srcId="{A8255E26-43E5-4400-B684-F42B6CFBC8AE}" destId="{8B38561E-7999-44D9-A29B-C2A48663D1C3}" srcOrd="0" destOrd="0" presId="urn:microsoft.com/office/officeart/2005/8/layout/hierarchy6"/>
    <dgm:cxn modelId="{922905BD-DE10-4E53-974C-85E10F0C73A3}" type="presParOf" srcId="{A8255E26-43E5-4400-B684-F42B6CFBC8AE}" destId="{438DA559-C793-475D-8BE9-314DB154BA8A}" srcOrd="1" destOrd="0" presId="urn:microsoft.com/office/officeart/2005/8/layout/hierarchy6"/>
    <dgm:cxn modelId="{D810135D-8D7F-40CA-8CFA-31AB6B9AEC93}" type="presParOf" srcId="{438DA559-C793-475D-8BE9-314DB154BA8A}" destId="{67AC7E6E-4D25-424A-94AD-87F575C1055A}" srcOrd="0" destOrd="0" presId="urn:microsoft.com/office/officeart/2005/8/layout/hierarchy6"/>
    <dgm:cxn modelId="{1EF7E206-B4AF-4590-A1E3-B42C3E02F865}" type="presParOf" srcId="{438DA559-C793-475D-8BE9-314DB154BA8A}" destId="{8FC048EB-CE58-43C0-B027-BC2A2BA566D9}" srcOrd="1" destOrd="0" presId="urn:microsoft.com/office/officeart/2005/8/layout/hierarchy6"/>
    <dgm:cxn modelId="{C15F89A3-196B-44CC-A32E-1003836F92C6}" type="presParOf" srcId="{8FC048EB-CE58-43C0-B027-BC2A2BA566D9}" destId="{1E1B8855-D6B2-4FEE-A3A0-FEC78F7CCB3F}" srcOrd="0" destOrd="0" presId="urn:microsoft.com/office/officeart/2005/8/layout/hierarchy6"/>
    <dgm:cxn modelId="{A033CAE3-C867-4127-911D-A23B13FCA728}" type="presParOf" srcId="{8FC048EB-CE58-43C0-B027-BC2A2BA566D9}" destId="{90484432-B58B-48C7-B396-DA33305C0E1B}" srcOrd="1" destOrd="0" presId="urn:microsoft.com/office/officeart/2005/8/layout/hierarchy6"/>
    <dgm:cxn modelId="{A71C9C23-6D73-4E7E-ACB5-F29CD0D3128B}" type="presParOf" srcId="{5A6350EF-3AB1-4553-AE73-CBA027A017B5}" destId="{830C1A08-BD0A-4C49-B313-79F9F8086476}" srcOrd="4" destOrd="0" presId="urn:microsoft.com/office/officeart/2005/8/layout/hierarchy6"/>
    <dgm:cxn modelId="{3A6AD11E-1EB0-4A14-9ED8-F14AD9168846}" type="presParOf" srcId="{5A6350EF-3AB1-4553-AE73-CBA027A017B5}" destId="{7A20306A-C473-4449-A2AB-AAE97CA5DF35}" srcOrd="5" destOrd="0" presId="urn:microsoft.com/office/officeart/2005/8/layout/hierarchy6"/>
    <dgm:cxn modelId="{387BC8D2-6F63-42CA-B809-6A7C74E15439}" type="presParOf" srcId="{7A20306A-C473-4449-A2AB-AAE97CA5DF35}" destId="{2C02840E-D220-4F51-9DC0-F32209A9E966}" srcOrd="0" destOrd="0" presId="urn:microsoft.com/office/officeart/2005/8/layout/hierarchy6"/>
    <dgm:cxn modelId="{696C142F-84AB-4985-958B-8CD43E7B7741}" type="presParOf" srcId="{7A20306A-C473-4449-A2AB-AAE97CA5DF35}" destId="{516D4971-DB7D-4247-BEE3-105C1B1186D4}" srcOrd="1" destOrd="0" presId="urn:microsoft.com/office/officeart/2005/8/layout/hierarchy6"/>
    <dgm:cxn modelId="{D2E3BFF0-8E39-46DF-AA84-5ABBDA696FB4}" type="presParOf" srcId="{516D4971-DB7D-4247-BEE3-105C1B1186D4}" destId="{0D1D65C8-AD61-4015-B7E5-CDE8A937B48B}" srcOrd="0" destOrd="0" presId="urn:microsoft.com/office/officeart/2005/8/layout/hierarchy6"/>
    <dgm:cxn modelId="{908A9B50-8BF2-466A-98C8-4587664C14B7}" type="presParOf" srcId="{516D4971-DB7D-4247-BEE3-105C1B1186D4}" destId="{21BA94F6-0511-4C75-AF58-4AD3927D7ADC}" srcOrd="1" destOrd="0" presId="urn:microsoft.com/office/officeart/2005/8/layout/hierarchy6"/>
    <dgm:cxn modelId="{F895B099-5F68-4122-9F9B-65B26205A869}" type="presParOf" srcId="{21BA94F6-0511-4C75-AF58-4AD3927D7ADC}" destId="{4F9A2244-20B6-46CF-A000-13CD1C30077D}" srcOrd="0" destOrd="0" presId="urn:microsoft.com/office/officeart/2005/8/layout/hierarchy6"/>
    <dgm:cxn modelId="{CC11EA54-225B-40BB-A434-316592D73661}" type="presParOf" srcId="{21BA94F6-0511-4C75-AF58-4AD3927D7ADC}" destId="{7D22E646-C8F1-4AED-94F1-7724BCC980E6}" srcOrd="1" destOrd="0" presId="urn:microsoft.com/office/officeart/2005/8/layout/hierarchy6"/>
    <dgm:cxn modelId="{736E8E0F-BA55-4567-B5B1-9ACA4D37593F}" type="presParOf" srcId="{C812294C-927A-4AA4-A36D-671BFC6382B0}" destId="{493D69F6-EC2D-407F-8982-78D1B0E7C820}" srcOrd="1" destOrd="0" presId="urn:microsoft.com/office/officeart/2005/8/layout/hierarchy6"/>
    <dgm:cxn modelId="{78F1DB3F-635A-4D07-9D18-4C86E6D1ED83}" type="presParOf" srcId="{493D69F6-EC2D-407F-8982-78D1B0E7C820}" destId="{2B7BB366-152D-43A8-9323-75D43246151D}" srcOrd="0" destOrd="0" presId="urn:microsoft.com/office/officeart/2005/8/layout/hierarchy6"/>
    <dgm:cxn modelId="{99DC6B67-5FB6-4A81-9758-03D6654F4F27}" type="presParOf" srcId="{2B7BB366-152D-43A8-9323-75D43246151D}" destId="{328015F9-E5AE-4EAC-9F62-9A46CEA3C473}" srcOrd="0" destOrd="0" presId="urn:microsoft.com/office/officeart/2005/8/layout/hierarchy6"/>
    <dgm:cxn modelId="{6F1C12E3-5316-4F57-BA17-3462C6EB654B}" type="presParOf" srcId="{2B7BB366-152D-43A8-9323-75D43246151D}" destId="{B6509B90-D9FE-4768-B08A-DC4C147B8645}" srcOrd="1" destOrd="0" presId="urn:microsoft.com/office/officeart/2005/8/layout/hierarchy6"/>
    <dgm:cxn modelId="{89AFC749-B153-49F5-993F-D0C84BDC82F3}" type="presParOf" srcId="{493D69F6-EC2D-407F-8982-78D1B0E7C820}" destId="{AF102A14-E546-4EBF-850C-FBFB5F5EC37C}" srcOrd="1" destOrd="0" presId="urn:microsoft.com/office/officeart/2005/8/layout/hierarchy6"/>
    <dgm:cxn modelId="{933C382A-B39E-4B26-B448-489273084E8A}" type="presParOf" srcId="{AF102A14-E546-4EBF-850C-FBFB5F5EC37C}" destId="{9C8706BC-9D56-4821-A031-BEE7F40D6183}" srcOrd="0" destOrd="0" presId="urn:microsoft.com/office/officeart/2005/8/layout/hierarchy6"/>
    <dgm:cxn modelId="{4AD7517F-2BAA-4B58-9759-E2E631DB76B2}" type="presParOf" srcId="{493D69F6-EC2D-407F-8982-78D1B0E7C820}" destId="{9C30ED0B-DB35-4AC0-9897-0E6E1B38EB0E}" srcOrd="2" destOrd="0" presId="urn:microsoft.com/office/officeart/2005/8/layout/hierarchy6"/>
    <dgm:cxn modelId="{68200200-F756-4CE5-A1DE-39A79714D1F4}" type="presParOf" srcId="{9C30ED0B-DB35-4AC0-9897-0E6E1B38EB0E}" destId="{E1A6D244-916A-40FB-8E3C-D0CC3DC1FFCA}" srcOrd="0" destOrd="0" presId="urn:microsoft.com/office/officeart/2005/8/layout/hierarchy6"/>
    <dgm:cxn modelId="{A1F3F9A5-1E50-4BED-8646-34EC323EBB47}" type="presParOf" srcId="{9C30ED0B-DB35-4AC0-9897-0E6E1B38EB0E}" destId="{8B30419E-3329-4FFB-A9F4-AEAD514D477A}" srcOrd="1" destOrd="0" presId="urn:microsoft.com/office/officeart/2005/8/layout/hierarchy6"/>
    <dgm:cxn modelId="{9CEEE09E-C95C-4FB7-8BCC-56269BAD7E2C}" type="presParOf" srcId="{493D69F6-EC2D-407F-8982-78D1B0E7C820}" destId="{04E9A738-65D2-45E5-9073-1A7D68CDB5F9}" srcOrd="3" destOrd="0" presId="urn:microsoft.com/office/officeart/2005/8/layout/hierarchy6"/>
    <dgm:cxn modelId="{D31F46F3-C292-4E61-88F2-6DA99F825E57}" type="presParOf" srcId="{04E9A738-65D2-45E5-9073-1A7D68CDB5F9}" destId="{09A42944-717D-466F-A714-5BD113443E51}" srcOrd="0" destOrd="0" presId="urn:microsoft.com/office/officeart/2005/8/layout/hierarchy6"/>
    <dgm:cxn modelId="{E0C97D01-1B2E-474A-BAD8-C6FFE4774850}" type="presParOf" srcId="{493D69F6-EC2D-407F-8982-78D1B0E7C820}" destId="{4A61645A-4D65-4AD6-A155-D894B6199532}" srcOrd="4" destOrd="0" presId="urn:microsoft.com/office/officeart/2005/8/layout/hierarchy6"/>
    <dgm:cxn modelId="{D36DA658-F7E3-457A-B6C3-FABE73B8C8AD}" type="presParOf" srcId="{4A61645A-4D65-4AD6-A155-D894B6199532}" destId="{76975EEE-7522-4412-8072-0381EAFD7BD3}" srcOrd="0" destOrd="0" presId="urn:microsoft.com/office/officeart/2005/8/layout/hierarchy6"/>
    <dgm:cxn modelId="{D234AD41-8B29-4DF0-AB8A-C650F1ADB2FB}" type="presParOf" srcId="{4A61645A-4D65-4AD6-A155-D894B6199532}" destId="{889B57B0-2DD1-4EA8-91D6-DBB325CC9CE6}" srcOrd="1" destOrd="0" presId="urn:microsoft.com/office/officeart/2005/8/layout/hierarchy6"/>
    <dgm:cxn modelId="{2B8C5C90-67DD-4184-B298-79835DD61F7E}" type="presParOf" srcId="{493D69F6-EC2D-407F-8982-78D1B0E7C820}" destId="{1BE58BF5-112C-4C89-9A27-0AB605944A3F}" srcOrd="5" destOrd="0" presId="urn:microsoft.com/office/officeart/2005/8/layout/hierarchy6"/>
    <dgm:cxn modelId="{14A3227D-19CD-406B-BA86-925796A54959}" type="presParOf" srcId="{1BE58BF5-112C-4C89-9A27-0AB605944A3F}" destId="{9A3C3121-4572-4594-B282-9149226CFDE4}" srcOrd="0" destOrd="0" presId="urn:microsoft.com/office/officeart/2005/8/layout/hierarchy6"/>
    <dgm:cxn modelId="{A8C83207-A67B-4F4E-B606-AC4AC5427C63}" type="presParOf" srcId="{493D69F6-EC2D-407F-8982-78D1B0E7C820}" destId="{34592464-1CE1-4D57-A598-1240D6C4F1A3}" srcOrd="6" destOrd="0" presId="urn:microsoft.com/office/officeart/2005/8/layout/hierarchy6"/>
    <dgm:cxn modelId="{F3172099-F494-4CC5-98CD-EF84BABFCE05}" type="presParOf" srcId="{34592464-1CE1-4D57-A598-1240D6C4F1A3}" destId="{1E47C8A0-F7A2-44B6-82E4-1D747C581C27}" srcOrd="0" destOrd="0" presId="urn:microsoft.com/office/officeart/2005/8/layout/hierarchy6"/>
    <dgm:cxn modelId="{B5797032-9F6A-489B-AE32-6EE435D87554}" type="presParOf" srcId="{34592464-1CE1-4D57-A598-1240D6C4F1A3}" destId="{640BB283-8130-436E-BA27-81EDBC383961}"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E47C8A0-F7A2-44B6-82E4-1D747C581C27}">
      <dsp:nvSpPr>
        <dsp:cNvPr id="0" name=""/>
        <dsp:cNvSpPr/>
      </dsp:nvSpPr>
      <dsp:spPr>
        <a:xfrm>
          <a:off x="0" y="3069868"/>
          <a:ext cx="9105901" cy="798544"/>
        </a:xfrm>
        <a:prstGeom prst="roundRect">
          <a:avLst>
            <a:gd name="adj" fmla="val 10000"/>
          </a:avLst>
        </a:prstGeom>
        <a:solidFill>
          <a:schemeClr val="accent3">
            <a:tint val="40000"/>
            <a:hueOff val="0"/>
            <a:satOff val="0"/>
            <a:lumOff val="0"/>
            <a:alphaOff val="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3rd-Tier* (e.g. Sub of sub) </a:t>
          </a:r>
        </a:p>
      </dsp:txBody>
      <dsp:txXfrm>
        <a:off x="0" y="3069868"/>
        <a:ext cx="2731770" cy="798544"/>
      </dsp:txXfrm>
    </dsp:sp>
    <dsp:sp modelId="{76975EEE-7522-4412-8072-0381EAFD7BD3}">
      <dsp:nvSpPr>
        <dsp:cNvPr id="0" name=""/>
        <dsp:cNvSpPr/>
      </dsp:nvSpPr>
      <dsp:spPr>
        <a:xfrm>
          <a:off x="0" y="2138232"/>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2nd-Tier (e.g. Sub)</a:t>
          </a:r>
        </a:p>
      </dsp:txBody>
      <dsp:txXfrm>
        <a:off x="0" y="2138232"/>
        <a:ext cx="2731770" cy="798544"/>
      </dsp:txXfrm>
    </dsp:sp>
    <dsp:sp modelId="{E1A6D244-916A-40FB-8E3C-D0CC3DC1FFCA}">
      <dsp:nvSpPr>
        <dsp:cNvPr id="0" name=""/>
        <dsp:cNvSpPr/>
      </dsp:nvSpPr>
      <dsp:spPr>
        <a:xfrm>
          <a:off x="0" y="1206597"/>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1st-Tier (e.g. GC, Prime)</a:t>
          </a:r>
        </a:p>
      </dsp:txBody>
      <dsp:txXfrm>
        <a:off x="0" y="1206597"/>
        <a:ext cx="2731770" cy="798544"/>
      </dsp:txXfrm>
    </dsp:sp>
    <dsp:sp modelId="{328015F9-E5AE-4EAC-9F62-9A46CEA3C473}">
      <dsp:nvSpPr>
        <dsp:cNvPr id="0" name=""/>
        <dsp:cNvSpPr/>
      </dsp:nvSpPr>
      <dsp:spPr>
        <a:xfrm>
          <a:off x="0" y="285981"/>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Project Lead</a:t>
          </a:r>
        </a:p>
      </dsp:txBody>
      <dsp:txXfrm>
        <a:off x="0" y="285981"/>
        <a:ext cx="2731770" cy="798544"/>
      </dsp:txXfrm>
    </dsp:sp>
    <dsp:sp modelId="{CDFE25D6-29DC-4210-9ABD-65F8FF0C1D66}">
      <dsp:nvSpPr>
        <dsp:cNvPr id="0" name=""/>
        <dsp:cNvSpPr/>
      </dsp:nvSpPr>
      <dsp:spPr>
        <a:xfrm>
          <a:off x="5004277" y="341507"/>
          <a:ext cx="998181" cy="665454"/>
        </a:xfrm>
        <a:prstGeom prst="roundRect">
          <a:avLst>
            <a:gd name="adj" fmla="val 10000"/>
          </a:avLst>
        </a:prstGeom>
        <a:gradFill rotWithShape="0">
          <a:gsLst>
            <a:gs pos="0">
              <a:schemeClr val="accent2">
                <a:hueOff val="0"/>
                <a:satOff val="0"/>
                <a:lumOff val="0"/>
                <a:alphaOff val="0"/>
                <a:lumMod val="110000"/>
                <a:satMod val="105000"/>
                <a:tint val="67000"/>
              </a:schemeClr>
            </a:gs>
            <a:gs pos="50000">
              <a:schemeClr val="accent2">
                <a:hueOff val="0"/>
                <a:satOff val="0"/>
                <a:lumOff val="0"/>
                <a:alphaOff val="0"/>
                <a:lumMod val="105000"/>
                <a:satMod val="103000"/>
                <a:tint val="73000"/>
              </a:schemeClr>
            </a:gs>
            <a:gs pos="100000">
              <a:schemeClr val="accent2">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PROJECT LEAD]</a:t>
          </a:r>
        </a:p>
      </dsp:txBody>
      <dsp:txXfrm>
        <a:off x="5023767" y="360997"/>
        <a:ext cx="959201" cy="626474"/>
      </dsp:txXfrm>
    </dsp:sp>
    <dsp:sp modelId="{317BE033-4388-4745-849B-DF640DB42250}">
      <dsp:nvSpPr>
        <dsp:cNvPr id="0" name=""/>
        <dsp:cNvSpPr/>
      </dsp:nvSpPr>
      <dsp:spPr>
        <a:xfrm>
          <a:off x="3881323" y="1006961"/>
          <a:ext cx="1622044" cy="266181"/>
        </a:xfrm>
        <a:custGeom>
          <a:avLst/>
          <a:gdLst/>
          <a:ahLst/>
          <a:cxnLst/>
          <a:rect l="0" t="0" r="0" b="0"/>
          <a:pathLst>
            <a:path>
              <a:moveTo>
                <a:pt x="1622044" y="0"/>
              </a:moveTo>
              <a:lnTo>
                <a:pt x="1622044" y="133090"/>
              </a:lnTo>
              <a:lnTo>
                <a:pt x="0" y="133090"/>
              </a:lnTo>
              <a:lnTo>
                <a:pt x="0" y="26618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AE00327-FFC5-4F50-AAE8-CA289A437144}">
      <dsp:nvSpPr>
        <dsp:cNvPr id="0" name=""/>
        <dsp:cNvSpPr/>
      </dsp:nvSpPr>
      <dsp:spPr>
        <a:xfrm>
          <a:off x="3382233" y="1273142"/>
          <a:ext cx="998181" cy="665454"/>
        </a:xfrm>
        <a:prstGeom prst="roundRect">
          <a:avLst>
            <a:gd name="adj" fmla="val 10000"/>
          </a:avLst>
        </a:prstGeom>
        <a:gradFill rotWithShape="0">
          <a:gsLst>
            <a:gs pos="0">
              <a:schemeClr val="accent4">
                <a:hueOff val="0"/>
                <a:satOff val="0"/>
                <a:lumOff val="0"/>
                <a:alphaOff val="0"/>
                <a:lumMod val="110000"/>
                <a:satMod val="105000"/>
                <a:tint val="67000"/>
              </a:schemeClr>
            </a:gs>
            <a:gs pos="50000">
              <a:schemeClr val="accent4">
                <a:hueOff val="0"/>
                <a:satOff val="0"/>
                <a:lumOff val="0"/>
                <a:alphaOff val="0"/>
                <a:lumMod val="105000"/>
                <a:satMod val="103000"/>
                <a:tint val="73000"/>
              </a:schemeClr>
            </a:gs>
            <a:gs pos="100000">
              <a:schemeClr val="accent4">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1ST-TIER VENDOR &amp; OEO CERTIFICATION]</a:t>
          </a:r>
        </a:p>
      </dsp:txBody>
      <dsp:txXfrm>
        <a:off x="3401723" y="1292632"/>
        <a:ext cx="959201" cy="626474"/>
      </dsp:txXfrm>
    </dsp:sp>
    <dsp:sp modelId="{C85550EF-897C-4E8C-B36E-B8DA4616CF3A}">
      <dsp:nvSpPr>
        <dsp:cNvPr id="0" name=""/>
        <dsp:cNvSpPr/>
      </dsp:nvSpPr>
      <dsp:spPr>
        <a:xfrm>
          <a:off x="3232505" y="1938596"/>
          <a:ext cx="648817" cy="266181"/>
        </a:xfrm>
        <a:custGeom>
          <a:avLst/>
          <a:gdLst/>
          <a:ahLst/>
          <a:cxnLst/>
          <a:rect l="0" t="0" r="0" b="0"/>
          <a:pathLst>
            <a:path>
              <a:moveTo>
                <a:pt x="648817" y="0"/>
              </a:moveTo>
              <a:lnTo>
                <a:pt x="648817" y="133090"/>
              </a:lnTo>
              <a:lnTo>
                <a:pt x="0" y="133090"/>
              </a:lnTo>
              <a:lnTo>
                <a:pt x="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185AD1A-1967-49B8-A150-E6FC15395AD1}">
      <dsp:nvSpPr>
        <dsp:cNvPr id="0" name=""/>
        <dsp:cNvSpPr/>
      </dsp:nvSpPr>
      <dsp:spPr>
        <a:xfrm>
          <a:off x="2733415"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2752905" y="2224268"/>
        <a:ext cx="959201" cy="626474"/>
      </dsp:txXfrm>
    </dsp:sp>
    <dsp:sp modelId="{D0293A9F-0EF2-4AB2-9CFF-0F4C05CA7364}">
      <dsp:nvSpPr>
        <dsp:cNvPr id="0" name=""/>
        <dsp:cNvSpPr/>
      </dsp:nvSpPr>
      <dsp:spPr>
        <a:xfrm>
          <a:off x="3186785"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552E331-B90A-4565-AE24-CF4A493A28ED}">
      <dsp:nvSpPr>
        <dsp:cNvPr id="0" name=""/>
        <dsp:cNvSpPr/>
      </dsp:nvSpPr>
      <dsp:spPr>
        <a:xfrm>
          <a:off x="2733415" y="3136413"/>
          <a:ext cx="998181" cy="665454"/>
        </a:xfrm>
        <a:prstGeom prst="roundRect">
          <a:avLst>
            <a:gd name="adj" fmla="val 10000"/>
          </a:avLst>
        </a:prstGeom>
        <a:solidFill>
          <a:schemeClr val="bg1">
            <a:lumMod val="65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3RD-TIER VENDOR &amp; OEO CERTIFICATION]</a:t>
          </a:r>
        </a:p>
      </dsp:txBody>
      <dsp:txXfrm>
        <a:off x="2752905" y="3155903"/>
        <a:ext cx="959201" cy="626474"/>
      </dsp:txXfrm>
    </dsp:sp>
    <dsp:sp modelId="{94B5CC05-D014-4868-86BF-B17B453E171E}">
      <dsp:nvSpPr>
        <dsp:cNvPr id="0" name=""/>
        <dsp:cNvSpPr/>
      </dsp:nvSpPr>
      <dsp:spPr>
        <a:xfrm>
          <a:off x="3881323" y="1938596"/>
          <a:ext cx="648817" cy="266181"/>
        </a:xfrm>
        <a:custGeom>
          <a:avLst/>
          <a:gdLst/>
          <a:ahLst/>
          <a:cxnLst/>
          <a:rect l="0" t="0" r="0" b="0"/>
          <a:pathLst>
            <a:path>
              <a:moveTo>
                <a:pt x="0" y="0"/>
              </a:moveTo>
              <a:lnTo>
                <a:pt x="0" y="133090"/>
              </a:lnTo>
              <a:lnTo>
                <a:pt x="648817" y="133090"/>
              </a:lnTo>
              <a:lnTo>
                <a:pt x="648817"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BFBAAEE-5CD9-42B1-BAA3-766CB7955C96}">
      <dsp:nvSpPr>
        <dsp:cNvPr id="0" name=""/>
        <dsp:cNvSpPr/>
      </dsp:nvSpPr>
      <dsp:spPr>
        <a:xfrm>
          <a:off x="4031050"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4050540" y="2224268"/>
        <a:ext cx="959201" cy="626474"/>
      </dsp:txXfrm>
    </dsp:sp>
    <dsp:sp modelId="{3AF8290F-35A1-4BE6-A2EF-8C0C0DC8C9B2}">
      <dsp:nvSpPr>
        <dsp:cNvPr id="0" name=""/>
        <dsp:cNvSpPr/>
      </dsp:nvSpPr>
      <dsp:spPr>
        <a:xfrm>
          <a:off x="5503367" y="1006961"/>
          <a:ext cx="1622044" cy="266181"/>
        </a:xfrm>
        <a:custGeom>
          <a:avLst/>
          <a:gdLst/>
          <a:ahLst/>
          <a:cxnLst/>
          <a:rect l="0" t="0" r="0" b="0"/>
          <a:pathLst>
            <a:path>
              <a:moveTo>
                <a:pt x="0" y="0"/>
              </a:moveTo>
              <a:lnTo>
                <a:pt x="0" y="133090"/>
              </a:lnTo>
              <a:lnTo>
                <a:pt x="1622044" y="133090"/>
              </a:lnTo>
              <a:lnTo>
                <a:pt x="1622044" y="26618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0C96FB0-7B34-40D5-A5A0-7971016B94BD}">
      <dsp:nvSpPr>
        <dsp:cNvPr id="0" name=""/>
        <dsp:cNvSpPr/>
      </dsp:nvSpPr>
      <dsp:spPr>
        <a:xfrm>
          <a:off x="6626321" y="1273142"/>
          <a:ext cx="998181" cy="665454"/>
        </a:xfrm>
        <a:prstGeom prst="roundRect">
          <a:avLst>
            <a:gd name="adj" fmla="val 10000"/>
          </a:avLst>
        </a:prstGeom>
        <a:gradFill rotWithShape="0">
          <a:gsLst>
            <a:gs pos="0">
              <a:schemeClr val="accent4">
                <a:hueOff val="0"/>
                <a:satOff val="0"/>
                <a:lumOff val="0"/>
                <a:alphaOff val="0"/>
                <a:lumMod val="110000"/>
                <a:satMod val="105000"/>
                <a:tint val="67000"/>
              </a:schemeClr>
            </a:gs>
            <a:gs pos="50000">
              <a:schemeClr val="accent4">
                <a:hueOff val="0"/>
                <a:satOff val="0"/>
                <a:lumOff val="0"/>
                <a:alphaOff val="0"/>
                <a:lumMod val="105000"/>
                <a:satMod val="103000"/>
                <a:tint val="73000"/>
              </a:schemeClr>
            </a:gs>
            <a:gs pos="100000">
              <a:schemeClr val="accent4">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1ST-TIER VENDOR &amp; OEO CERTIFICATION]</a:t>
          </a:r>
        </a:p>
      </dsp:txBody>
      <dsp:txXfrm>
        <a:off x="6645811" y="1292632"/>
        <a:ext cx="959201" cy="626474"/>
      </dsp:txXfrm>
    </dsp:sp>
    <dsp:sp modelId="{A493C6E1-F705-40B5-AB98-3508BCF14DD4}">
      <dsp:nvSpPr>
        <dsp:cNvPr id="0" name=""/>
        <dsp:cNvSpPr/>
      </dsp:nvSpPr>
      <dsp:spPr>
        <a:xfrm>
          <a:off x="5827776" y="1938596"/>
          <a:ext cx="1297635" cy="266181"/>
        </a:xfrm>
        <a:custGeom>
          <a:avLst/>
          <a:gdLst/>
          <a:ahLst/>
          <a:cxnLst/>
          <a:rect l="0" t="0" r="0" b="0"/>
          <a:pathLst>
            <a:path>
              <a:moveTo>
                <a:pt x="1297635" y="0"/>
              </a:moveTo>
              <a:lnTo>
                <a:pt x="1297635" y="133090"/>
              </a:lnTo>
              <a:lnTo>
                <a:pt x="0" y="133090"/>
              </a:lnTo>
              <a:lnTo>
                <a:pt x="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F313404-48D7-4EDE-882F-9AC6DFBA2AEE}">
      <dsp:nvSpPr>
        <dsp:cNvPr id="0" name=""/>
        <dsp:cNvSpPr/>
      </dsp:nvSpPr>
      <dsp:spPr>
        <a:xfrm>
          <a:off x="5328686"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5348176" y="2224268"/>
        <a:ext cx="959201" cy="626474"/>
      </dsp:txXfrm>
    </dsp:sp>
    <dsp:sp modelId="{A9B85E3E-18F7-4AFB-BF70-234D4962C083}">
      <dsp:nvSpPr>
        <dsp:cNvPr id="0" name=""/>
        <dsp:cNvSpPr/>
      </dsp:nvSpPr>
      <dsp:spPr>
        <a:xfrm>
          <a:off x="7079691" y="1938596"/>
          <a:ext cx="91440" cy="266181"/>
        </a:xfrm>
        <a:custGeom>
          <a:avLst/>
          <a:gdLst/>
          <a:ahLst/>
          <a:cxnLst/>
          <a:rect l="0" t="0" r="0" b="0"/>
          <a:pathLst>
            <a:path>
              <a:moveTo>
                <a:pt x="45720" y="0"/>
              </a:moveTo>
              <a:lnTo>
                <a:pt x="4572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B38561E-7999-44D9-A29B-C2A48663D1C3}">
      <dsp:nvSpPr>
        <dsp:cNvPr id="0" name=""/>
        <dsp:cNvSpPr/>
      </dsp:nvSpPr>
      <dsp:spPr>
        <a:xfrm>
          <a:off x="6626321"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6645811" y="2224268"/>
        <a:ext cx="959201" cy="626474"/>
      </dsp:txXfrm>
    </dsp:sp>
    <dsp:sp modelId="{67AC7E6E-4D25-424A-94AD-87F575C1055A}">
      <dsp:nvSpPr>
        <dsp:cNvPr id="0" name=""/>
        <dsp:cNvSpPr/>
      </dsp:nvSpPr>
      <dsp:spPr>
        <a:xfrm>
          <a:off x="7079691"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E1B8855-D6B2-4FEE-A3A0-FEC78F7CCB3F}">
      <dsp:nvSpPr>
        <dsp:cNvPr id="0" name=""/>
        <dsp:cNvSpPr/>
      </dsp:nvSpPr>
      <dsp:spPr>
        <a:xfrm>
          <a:off x="6626321" y="3136413"/>
          <a:ext cx="998181" cy="665454"/>
        </a:xfrm>
        <a:prstGeom prst="roundRect">
          <a:avLst>
            <a:gd name="adj" fmla="val 10000"/>
          </a:avLst>
        </a:prstGeom>
        <a:solidFill>
          <a:schemeClr val="bg1">
            <a:lumMod val="65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3RD-TIER VENDOR &amp; OEO CERTIFICATION]</a:t>
          </a:r>
        </a:p>
      </dsp:txBody>
      <dsp:txXfrm>
        <a:off x="6645811" y="3155903"/>
        <a:ext cx="959201" cy="626474"/>
      </dsp:txXfrm>
    </dsp:sp>
    <dsp:sp modelId="{830C1A08-BD0A-4C49-B313-79F9F8086476}">
      <dsp:nvSpPr>
        <dsp:cNvPr id="0" name=""/>
        <dsp:cNvSpPr/>
      </dsp:nvSpPr>
      <dsp:spPr>
        <a:xfrm>
          <a:off x="7125411" y="1938596"/>
          <a:ext cx="1297635" cy="266181"/>
        </a:xfrm>
        <a:custGeom>
          <a:avLst/>
          <a:gdLst/>
          <a:ahLst/>
          <a:cxnLst/>
          <a:rect l="0" t="0" r="0" b="0"/>
          <a:pathLst>
            <a:path>
              <a:moveTo>
                <a:pt x="0" y="0"/>
              </a:moveTo>
              <a:lnTo>
                <a:pt x="0" y="133090"/>
              </a:lnTo>
              <a:lnTo>
                <a:pt x="1297635" y="133090"/>
              </a:lnTo>
              <a:lnTo>
                <a:pt x="1297635"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C02840E-D220-4F51-9DC0-F32209A9E966}">
      <dsp:nvSpPr>
        <dsp:cNvPr id="0" name=""/>
        <dsp:cNvSpPr/>
      </dsp:nvSpPr>
      <dsp:spPr>
        <a:xfrm>
          <a:off x="7923956"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7943446" y="2224268"/>
        <a:ext cx="959201" cy="626474"/>
      </dsp:txXfrm>
    </dsp:sp>
    <dsp:sp modelId="{0D1D65C8-AD61-4015-B7E5-CDE8A937B48B}">
      <dsp:nvSpPr>
        <dsp:cNvPr id="0" name=""/>
        <dsp:cNvSpPr/>
      </dsp:nvSpPr>
      <dsp:spPr>
        <a:xfrm>
          <a:off x="8377327"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F9A2244-20B6-46CF-A000-13CD1C30077D}">
      <dsp:nvSpPr>
        <dsp:cNvPr id="0" name=""/>
        <dsp:cNvSpPr/>
      </dsp:nvSpPr>
      <dsp:spPr>
        <a:xfrm>
          <a:off x="7923956" y="3136413"/>
          <a:ext cx="998181" cy="665454"/>
        </a:xfrm>
        <a:prstGeom prst="roundRect">
          <a:avLst>
            <a:gd name="adj" fmla="val 10000"/>
          </a:avLst>
        </a:prstGeom>
        <a:solidFill>
          <a:schemeClr val="bg1">
            <a:lumMod val="65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3RD-TIER VENDOR &amp; OEO CERTIFICATION]</a:t>
          </a:r>
        </a:p>
      </dsp:txBody>
      <dsp:txXfrm>
        <a:off x="7943446" y="3155903"/>
        <a:ext cx="959201" cy="626474"/>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1</xdr:col>
      <xdr:colOff>6054327</xdr:colOff>
      <xdr:row>0</xdr:row>
      <xdr:rowOff>57151</xdr:rowOff>
    </xdr:from>
    <xdr:to>
      <xdr:col>1</xdr:col>
      <xdr:colOff>7772400</xdr:colOff>
      <xdr:row>0</xdr:row>
      <xdr:rowOff>704850</xdr:rowOff>
    </xdr:to>
    <xdr:pic>
      <xdr:nvPicPr>
        <xdr:cNvPr id="3" name="Picture 2">
          <a:extLst>
            <a:ext uri="{FF2B5EF4-FFF2-40B4-BE49-F238E27FC236}">
              <a16:creationId xmlns:a16="http://schemas.microsoft.com/office/drawing/2014/main" id="{0EEEF0BD-FED4-E781-E97B-87FA2FD652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1152" y="57151"/>
          <a:ext cx="1718073"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314324</xdr:colOff>
      <xdr:row>8</xdr:row>
      <xdr:rowOff>161924</xdr:rowOff>
    </xdr:from>
    <xdr:to>
      <xdr:col>14</xdr:col>
      <xdr:colOff>352425</xdr:colOff>
      <xdr:row>30</xdr:row>
      <xdr:rowOff>114299</xdr:rowOff>
    </xdr:to>
    <xdr:graphicFrame macro="">
      <xdr:nvGraphicFramePr>
        <xdr:cNvPr id="2" name="Diagram 1">
          <a:extLst>
            <a:ext uri="{FF2B5EF4-FFF2-40B4-BE49-F238E27FC236}">
              <a16:creationId xmlns:a16="http://schemas.microsoft.com/office/drawing/2014/main" id="{1510EB62-C7C3-467F-8C58-BDB1EF6A4D8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earlpagarigan" refreshedDate="44986.567691203702" backgroundQuery="1" createdVersion="6" refreshedVersion="8" minRefreshableVersion="3" recordCount="0" xr:uid="{3299B830-74F5-4214-8742-EDE04F5226C0}">
  <cacheSource type="external" connectionId="4"/>
  <cacheFields count="4">
    <cacheField name="Firm/Organization" numFmtId="0">
      <sharedItems containsBlank="1" count="37">
        <m u="1"/>
        <s v="Person" u="1"/>
        <s v="example" u="1"/>
        <s v="Brittany" u="1"/>
        <s v="yesy" u="1"/>
        <s v="Bidding" u="1"/>
        <s v="Design Contingency" u="1"/>
        <s v="Example 2" u="1"/>
        <s v="Construction Line 2" u="1"/>
        <s v="N/A" u="1"/>
        <s v="Direct Project Expenses (i.e. testing, permit fees)" u="1"/>
        <s v="TEST 10" u="1"/>
        <s v="t" u="1"/>
        <s v="anne" u="1"/>
        <s v="test" u="1"/>
        <s v="Example 1" u="1"/>
        <s v="Bill" u="1"/>
        <s v="Design Permitting &amp; Approvals (i.e. time for permit applications)" u="1"/>
        <s v="Cameron" u="1"/>
        <s v="Jay" u="1"/>
        <s v="Test 1" u="1"/>
        <s v="TEST 2" u="1"/>
        <s v="example " u="1"/>
        <s v="Construction Line 3" u="1"/>
        <s v="TEST 3" u="1"/>
        <s v="pagarigan" u="1"/>
        <s v="pearl" u="1"/>
        <s v="tes" u="1"/>
        <s v="TEST 4" u="1"/>
        <s v="Cost Estimating" u="1"/>
        <s v="Billy" u="1"/>
        <s v="Construction Line 1" u="1"/>
        <s v="TEST 5" u="1"/>
        <s v="TEST 6" u="1"/>
        <s v="Bob" u="1"/>
        <s v="TEST 7" u="1"/>
        <s v="[INSERT APPLICANT]" u="1"/>
      </sharedItems>
    </cacheField>
    <cacheField name="Scope" numFmtId="0">
      <sharedItems containsSemiMixedTypes="0" containsString="0"/>
    </cacheField>
    <cacheField name="OEO Registration" numFmtId="0">
      <sharedItems count="1">
        <s v="MBE" u="1"/>
      </sharedItems>
    </cacheField>
    <cacheField name="Proposed Scheduled Value" numFmtId="0">
      <sharedItems containsSemiMixedTypes="0" containsString="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0"/>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213EAC-58F4-4651-B866-522834331D64}" name="PivotTable2" cacheId="13281" applyNumberFormats="0" applyBorderFormats="0" applyFontFormats="0" applyPatternFormats="0" applyAlignmentFormats="0" applyWidthHeightFormats="1" dataCaption="Values" updatedVersion="8" minRefreshableVersion="3" useAutoFormatting="1" rowGrandTotals="0" colGrandTotals="0" itemPrintTitles="1" createdVersion="6" indent="0" showHeaders="0" outline="1" outlineData="1" multipleFieldFilters="0" fieldListSortAscending="1">
  <location ref="A12" firstHeaderRow="1" firstDataRow="1" firstDataCol="1" rowPageCount="1" colPageCount="1"/>
  <pivotFields count="4">
    <pivotField axis="axisRow" showAll="0">
      <items count="38">
        <item m="1" x="36"/>
        <item m="1" x="3"/>
        <item m="1" x="18"/>
        <item m="1" x="0"/>
        <item m="1" x="22"/>
        <item m="1" x="7"/>
        <item m="1" x="2"/>
        <item m="1" x="15"/>
        <item m="1" x="17"/>
        <item m="1" x="10"/>
        <item m="1" x="5"/>
        <item m="1" x="30"/>
        <item m="1" x="6"/>
        <item m="1" x="9"/>
        <item m="1" x="19"/>
        <item m="1" x="34"/>
        <item m="1" x="16"/>
        <item m="1" x="29"/>
        <item m="1" x="31"/>
        <item m="1" x="8"/>
        <item m="1" x="23"/>
        <item m="1" x="12"/>
        <item m="1" x="14"/>
        <item m="1" x="27"/>
        <item m="1" x="1"/>
        <item m="1" x="21"/>
        <item m="1" x="24"/>
        <item m="1" x="28"/>
        <item m="1" x="32"/>
        <item m="1" x="33"/>
        <item m="1" x="35"/>
        <item m="1" x="11"/>
        <item m="1" x="4"/>
        <item m="1" x="26"/>
        <item m="1" x="13"/>
        <item m="1" x="25"/>
        <item m="1" x="20"/>
        <item t="default"/>
      </items>
    </pivotField>
    <pivotField showAll="0"/>
    <pivotField axis="axisPage" showAll="0">
      <items count="2">
        <item m="1" x="0"/>
        <item t="default"/>
      </items>
    </pivotField>
    <pivotField showAll="0"/>
  </pivotFields>
  <rowFields count="1">
    <field x="0"/>
  </rowFields>
  <pageFields count="1">
    <pageField fld="2" hier="-1"/>
  </pageFields>
  <formats count="1">
    <format dxfId="33">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5D8C9-C817-404B-93A7-DC74F7619A80}" name="Certifications" displayName="Certifications" ref="A1:A10" totalsRowShown="0" headerRowDxfId="32" dataDxfId="31">
  <autoFilter ref="A1:A10" xr:uid="{F924ADEB-F40D-4723-81DD-4921BD8C8CBD}"/>
  <tableColumns count="1">
    <tableColumn id="1" xr3:uid="{94EBBCD0-8B66-43AF-9D09-4EA33425D498}" name="Certifications" dataDxfId="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87857C-35D2-44E6-917F-74CCFF1B7F57}" name="Table3" displayName="Table3" ref="A12:A19" totalsRowShown="0" dataDxfId="29">
  <autoFilter ref="A12:A19" xr:uid="{8E98A2C2-BB61-475C-BC0F-2D502D1FDD1E}"/>
  <tableColumns count="1">
    <tableColumn id="1" xr3:uid="{E27E104C-06B0-4A1C-BF2E-35A702571C7E}" name="Categories" dataDxfId="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FB0860-3BE9-4425-ADDC-AE22EDEDBE7C}" name="Table7" displayName="Table7" ref="A21:A47" totalsRowShown="0">
  <autoFilter ref="A21:A47" xr:uid="{BE483BC5-2DF2-4246-985E-607B4993D776}"/>
  <tableColumns count="1">
    <tableColumn id="1" xr3:uid="{B58D9A41-096F-4D85-9228-13CA0A276C2D}" name="Design Scop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CB0F12E-4E27-41EA-8D83-D42CFC57669F}" name="Table8" displayName="Table8" ref="A48:A81" totalsRowShown="0" dataDxfId="27">
  <autoFilter ref="A48:A81" xr:uid="{8C8A6E20-3BCC-404D-9846-B53C040ECCAF}"/>
  <tableColumns count="1">
    <tableColumn id="1" xr3:uid="{20B92ACD-FEC4-46BB-8349-3AF0F3D8FE71}" name="Construction Scopes" dataDxfId="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5178BC6-F950-4F12-B437-00A77E356B93}" name="Table9" displayName="Table9" ref="A87:A90" totalsRowShown="0" headerRowDxfId="25">
  <autoFilter ref="A87:A90" xr:uid="{4E918129-F084-4C3D-A842-FEFCCDC1E039}"/>
  <tableColumns count="1">
    <tableColumn id="1" xr3:uid="{F84D7FDA-6684-4A19-A793-B51CE04BE402}" name="Yes/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552240-E913-4E79-B236-BA6D66185C2B}" name="Table11" displayName="Table11" ref="C1:D16" totalsRowShown="0">
  <autoFilter ref="C1:D16" xr:uid="{6C4334EE-6983-4A3D-9CCA-4A5CD08C5AAA}"/>
  <tableColumns count="2">
    <tableColumn id="1" xr3:uid="{96A43B0A-E2C5-4998-99F5-783A8AF5E53B}" name="Phases"/>
    <tableColumn id="2" xr3:uid="{1CCE5C5B-4EFF-4458-8B54-946C5301A676}" name="Include or Exclud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79F1A3-667A-4395-AEA4-C0769CF2D27F}" name="Construction" displayName="Construction" ref="B36:I55" totalsRowShown="0" headerRowDxfId="24" headerRowBorderDxfId="23">
  <autoFilter ref="B36:I55" xr:uid="{6E039D57-50F5-41F3-921B-868BA3800BF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3" xr3:uid="{4B2A7F22-44D7-4264-9762-D213584E4A1C}" name="Firm/Organization" dataDxfId="22"/>
    <tableColumn id="2" xr3:uid="{2C82662C-9253-4CD2-AF30-A22A5C079F3A}" name="Scope/Trade" dataDxfId="21"/>
    <tableColumn id="4" xr3:uid="{341D7075-4696-4604-A644-3275AE91CD75}" name="OEO Registration" dataDxfId="20"/>
    <tableColumn id="5" xr3:uid="{748E321D-BAD0-4D65-B72F-1BAE240D7FB1}" name="Local (Phila office)" dataDxfId="19"/>
    <tableColumn id="6" xr3:uid="{842FD869-34DD-4043-9946-F08CBFB5E9FB}" name="Proposed Scheduled Value" dataDxfId="18" dataCellStyle="Currency"/>
    <tableColumn id="9" xr3:uid="{71F6C729-AB04-4155-ABDB-B72CFDBCEF2E}" name="% of Construction" dataDxfId="17" dataCellStyle="Currency">
      <calculatedColumnFormula>IFERROR($F37/$F$56,"")</calculatedColumnFormula>
    </tableColumn>
    <tableColumn id="7" xr3:uid="{1A0FD3CA-3DC4-4B49-BBFE-9D8FA7C5EB86}" name="% of Total Contract" dataDxfId="16" dataCellStyle="Percent">
      <calculatedColumnFormula>IFERROR(F37/$F$57,"")</calculatedColumnFormula>
    </tableColumn>
    <tableColumn id="8" xr3:uid="{EDDEEB29-973A-4AAA-B91E-538A5C8BB3D5}" name="Notes" dataDxfId="15"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BC5C61-BC0C-4AFE-92BB-F63D96E3472C}" name="Administration" displayName="Administration" ref="B8:H9" totalsRowShown="0" headerRowDxfId="14" headerRowBorderDxfId="12" tableBorderDxfId="13" headerRowCellStyle="Currency">
  <autoFilter ref="B8:H9" xr:uid="{FCC459D0-E334-4645-A34E-5F414C3B401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E23166D-7A3E-4AD2-AB2C-2F581E042884}" name="Firm/Organization"/>
    <tableColumn id="3" xr3:uid="{3A3C9567-6475-4276-A2C1-2953631E86E0}" name="Scope"/>
    <tableColumn id="4" xr3:uid="{861CC54D-65F9-4902-9519-C9733D4BF269}" name="OEO Registration"/>
    <tableColumn id="5" xr3:uid="{09974034-746B-4392-B4EF-6F889C8180E7}" name="Local (Phila office)" dataDxfId="11"/>
    <tableColumn id="6" xr3:uid="{50B2DE5E-B17D-4D85-A3AB-A6D388EBA7AD}" name="Proposed Scheduled Value" dataDxfId="10"/>
    <tableColumn id="7" xr3:uid="{87AE71C5-E57E-480B-B9F7-F961897CF564}" name="% of Total Contract">
      <calculatedColumnFormula>IFERROR(F9/$C$64,"")</calculatedColumnFormula>
    </tableColumn>
    <tableColumn id="8" xr3:uid="{D656AD5E-2EAF-42F5-83D7-368EC6368018}" name="Notes"/>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B326B5-273C-465F-A7BE-B40309C1F5CD}" name="Prof_Services" displayName="Prof_Services" ref="B12:I33" totalsRowShown="0" headerRowDxfId="9" headerRowBorderDxfId="8">
  <autoFilter ref="B12:I33" xr:uid="{7D677EAE-C0CC-40A6-9F41-DF3BFC9636F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E3ABA27F-6592-4EB0-88BF-F9B145097566}" name="Firm/Organization" dataDxfId="7"/>
    <tableColumn id="3" xr3:uid="{89566C33-5517-40AE-9EB2-D5A22A22AEFC}" name="Scope/Discipline" dataDxfId="6"/>
    <tableColumn id="4" xr3:uid="{1E9AD4D0-7BF3-478C-8807-D009C0075BA0}" name="OEO Registration" dataDxfId="5"/>
    <tableColumn id="5" xr3:uid="{804AE8BE-F1D8-45F9-ACD0-E220CAE1419C}" name="Local (Phila office)" dataDxfId="4"/>
    <tableColumn id="6" xr3:uid="{FD15CF04-B984-4732-AEF7-83C91E98B6AD}" name="Proposed Scheduled Value" dataDxfId="3" dataCellStyle="Currency"/>
    <tableColumn id="7" xr3:uid="{827FAA68-03BA-45CF-BB92-454A7CD2AFB5}" name="% of Prof Services" dataDxfId="2" dataCellStyle="Percent">
      <calculatedColumnFormula>IFERROR(F13/$F$34,"")</calculatedColumnFormula>
    </tableColumn>
    <tableColumn id="8" xr3:uid="{33449B93-C78D-4428-AB90-6E4B20620A07}" name="% of Total Contract" dataDxfId="1" dataCellStyle="Percent">
      <calculatedColumnFormula>IFERROR($F13/($C$65),"")</calculatedColumnFormula>
    </tableColumn>
    <tableColumn id="9" xr3:uid="{91E38089-CAB6-44A4-AEAA-1A8FC6F3F826}" name="Notes" dataDxfId="0" dataCellStyle="Currency"/>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3.bin"/><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4CAC-5228-4192-A40A-959B903326B1}">
  <dimension ref="A1:D90"/>
  <sheetViews>
    <sheetView topLeftCell="A28" workbookViewId="0">
      <selection activeCell="C64" sqref="C64"/>
    </sheetView>
  </sheetViews>
  <sheetFormatPr defaultRowHeight="15"/>
  <cols>
    <col min="1" max="1" width="59.28515625" customWidth="1"/>
    <col min="3" max="3" width="52.85546875" bestFit="1" customWidth="1"/>
    <col min="4" max="4" width="30.5703125" bestFit="1" customWidth="1"/>
  </cols>
  <sheetData>
    <row r="1" spans="1:4">
      <c r="A1" s="2" t="s">
        <v>0</v>
      </c>
      <c r="C1" t="s">
        <v>1</v>
      </c>
      <c r="D1" t="s">
        <v>2</v>
      </c>
    </row>
    <row r="2" spans="1:4">
      <c r="A2" s="1" t="s">
        <v>3</v>
      </c>
      <c r="C2" t="s">
        <v>4</v>
      </c>
      <c r="D2" t="s">
        <v>5</v>
      </c>
    </row>
    <row r="3" spans="1:4">
      <c r="A3" s="1" t="s">
        <v>6</v>
      </c>
      <c r="C3" t="s">
        <v>7</v>
      </c>
      <c r="D3" t="s">
        <v>5</v>
      </c>
    </row>
    <row r="4" spans="1:4">
      <c r="A4" s="1" t="s">
        <v>8</v>
      </c>
      <c r="C4" t="s">
        <v>9</v>
      </c>
      <c r="D4" t="s">
        <v>10</v>
      </c>
    </row>
    <row r="5" spans="1:4">
      <c r="A5" s="1" t="s">
        <v>11</v>
      </c>
      <c r="C5" t="s">
        <v>12</v>
      </c>
      <c r="D5" t="s">
        <v>13</v>
      </c>
    </row>
    <row r="6" spans="1:4">
      <c r="A6" s="1" t="s">
        <v>14</v>
      </c>
      <c r="C6" t="s">
        <v>15</v>
      </c>
      <c r="D6" t="s">
        <v>13</v>
      </c>
    </row>
    <row r="7" spans="1:4">
      <c r="A7" s="1" t="s">
        <v>16</v>
      </c>
      <c r="C7" t="s">
        <v>17</v>
      </c>
      <c r="D7" t="s">
        <v>13</v>
      </c>
    </row>
    <row r="8" spans="1:4">
      <c r="A8" s="1" t="s">
        <v>18</v>
      </c>
      <c r="C8" t="s">
        <v>19</v>
      </c>
      <c r="D8" t="s">
        <v>13</v>
      </c>
    </row>
    <row r="9" spans="1:4">
      <c r="A9" s="1" t="s">
        <v>20</v>
      </c>
      <c r="C9" t="s">
        <v>21</v>
      </c>
      <c r="D9" t="s">
        <v>5</v>
      </c>
    </row>
    <row r="10" spans="1:4">
      <c r="A10" s="1"/>
      <c r="C10" t="s">
        <v>22</v>
      </c>
      <c r="D10" t="s">
        <v>5</v>
      </c>
    </row>
    <row r="11" spans="1:4">
      <c r="C11" t="s">
        <v>23</v>
      </c>
      <c r="D11" t="s">
        <v>13</v>
      </c>
    </row>
    <row r="12" spans="1:4">
      <c r="A12" t="s">
        <v>24</v>
      </c>
      <c r="C12" t="s">
        <v>25</v>
      </c>
      <c r="D12" t="s">
        <v>13</v>
      </c>
    </row>
    <row r="13" spans="1:4" ht="15.75">
      <c r="A13" s="57" t="s">
        <v>7</v>
      </c>
      <c r="C13" t="s">
        <v>26</v>
      </c>
      <c r="D13" t="s">
        <v>5</v>
      </c>
    </row>
    <row r="14" spans="1:4" ht="15.75">
      <c r="A14" s="57" t="s">
        <v>27</v>
      </c>
      <c r="C14" t="s">
        <v>28</v>
      </c>
      <c r="D14" t="s">
        <v>29</v>
      </c>
    </row>
    <row r="15" spans="1:4" ht="15.75">
      <c r="A15" s="57" t="s">
        <v>30</v>
      </c>
      <c r="C15" t="s">
        <v>31</v>
      </c>
      <c r="D15" t="s">
        <v>29</v>
      </c>
    </row>
    <row r="16" spans="1:4" ht="15.75">
      <c r="A16" s="57" t="s">
        <v>28</v>
      </c>
    </row>
    <row r="17" spans="1:1" ht="15.75">
      <c r="A17" s="57" t="s">
        <v>32</v>
      </c>
    </row>
    <row r="18" spans="1:1" ht="15.75">
      <c r="A18" s="57" t="s">
        <v>33</v>
      </c>
    </row>
    <row r="19" spans="1:1" ht="15.75">
      <c r="A19" s="57" t="s">
        <v>34</v>
      </c>
    </row>
    <row r="20" spans="1:1" ht="15.75">
      <c r="A20" s="57"/>
    </row>
    <row r="21" spans="1:1">
      <c r="A21" t="s">
        <v>35</v>
      </c>
    </row>
    <row r="22" spans="1:1">
      <c r="A22" t="s">
        <v>36</v>
      </c>
    </row>
    <row r="23" spans="1:1" ht="15.75">
      <c r="A23" s="57" t="s">
        <v>7</v>
      </c>
    </row>
    <row r="24" spans="1:1" ht="15.75">
      <c r="A24" s="57" t="s">
        <v>27</v>
      </c>
    </row>
    <row r="25" spans="1:1">
      <c r="A25" t="s">
        <v>37</v>
      </c>
    </row>
    <row r="26" spans="1:1">
      <c r="A26" t="s">
        <v>38</v>
      </c>
    </row>
    <row r="27" spans="1:1">
      <c r="A27" t="s">
        <v>39</v>
      </c>
    </row>
    <row r="28" spans="1:1">
      <c r="A28" t="s">
        <v>40</v>
      </c>
    </row>
    <row r="29" spans="1:1">
      <c r="A29" t="s">
        <v>41</v>
      </c>
    </row>
    <row r="30" spans="1:1">
      <c r="A30" t="s">
        <v>42</v>
      </c>
    </row>
    <row r="31" spans="1:1">
      <c r="A31" t="s">
        <v>43</v>
      </c>
    </row>
    <row r="32" spans="1:1">
      <c r="A32" t="s">
        <v>44</v>
      </c>
    </row>
    <row r="33" spans="1:2">
      <c r="A33" t="s">
        <v>45</v>
      </c>
    </row>
    <row r="34" spans="1:2">
      <c r="A34" t="s">
        <v>46</v>
      </c>
    </row>
    <row r="35" spans="1:2">
      <c r="A35" t="s">
        <v>47</v>
      </c>
    </row>
    <row r="36" spans="1:2">
      <c r="A36" t="s">
        <v>48</v>
      </c>
    </row>
    <row r="37" spans="1:2">
      <c r="A37" t="s">
        <v>49</v>
      </c>
    </row>
    <row r="38" spans="1:2">
      <c r="A38" t="s">
        <v>50</v>
      </c>
    </row>
    <row r="39" spans="1:2">
      <c r="A39" t="s">
        <v>51</v>
      </c>
    </row>
    <row r="40" spans="1:2">
      <c r="A40" t="s">
        <v>52</v>
      </c>
    </row>
    <row r="41" spans="1:2">
      <c r="A41" t="s">
        <v>53</v>
      </c>
    </row>
    <row r="42" spans="1:2">
      <c r="A42" t="s">
        <v>54</v>
      </c>
    </row>
    <row r="43" spans="1:2">
      <c r="A43" t="s">
        <v>55</v>
      </c>
      <c r="B43" t="s">
        <v>5</v>
      </c>
    </row>
    <row r="44" spans="1:2">
      <c r="A44" t="s">
        <v>56</v>
      </c>
      <c r="B44" t="s">
        <v>5</v>
      </c>
    </row>
    <row r="45" spans="1:2">
      <c r="A45" t="s">
        <v>57</v>
      </c>
      <c r="B45" t="s">
        <v>5</v>
      </c>
    </row>
    <row r="46" spans="1:2">
      <c r="A46" t="s">
        <v>25</v>
      </c>
    </row>
    <row r="47" spans="1:2">
      <c r="A47" t="s">
        <v>58</v>
      </c>
    </row>
    <row r="48" spans="1:2">
      <c r="A48" t="s">
        <v>59</v>
      </c>
    </row>
    <row r="49" spans="1:1">
      <c r="A49" s="67" t="s">
        <v>60</v>
      </c>
    </row>
    <row r="50" spans="1:1" ht="15.75">
      <c r="A50" s="3" t="s">
        <v>61</v>
      </c>
    </row>
    <row r="51" spans="1:1">
      <c r="A51" t="s">
        <v>62</v>
      </c>
    </row>
    <row r="52" spans="1:1">
      <c r="A52" t="s">
        <v>63</v>
      </c>
    </row>
    <row r="53" spans="1:1">
      <c r="A53" t="s">
        <v>64</v>
      </c>
    </row>
    <row r="54" spans="1:1">
      <c r="A54" t="s">
        <v>65</v>
      </c>
    </row>
    <row r="55" spans="1:1">
      <c r="A55" t="s">
        <v>66</v>
      </c>
    </row>
    <row r="56" spans="1:1">
      <c r="A56" t="s">
        <v>67</v>
      </c>
    </row>
    <row r="57" spans="1:1">
      <c r="A57" t="s">
        <v>68</v>
      </c>
    </row>
    <row r="58" spans="1:1">
      <c r="A58" t="s">
        <v>69</v>
      </c>
    </row>
    <row r="59" spans="1:1">
      <c r="A59" t="s">
        <v>70</v>
      </c>
    </row>
    <row r="60" spans="1:1">
      <c r="A60" t="s">
        <v>71</v>
      </c>
    </row>
    <row r="61" spans="1:1">
      <c r="A61" t="s">
        <v>72</v>
      </c>
    </row>
    <row r="62" spans="1:1">
      <c r="A62" t="s">
        <v>73</v>
      </c>
    </row>
    <row r="63" spans="1:1">
      <c r="A63" t="s">
        <v>74</v>
      </c>
    </row>
    <row r="64" spans="1:1">
      <c r="A64" t="s">
        <v>75</v>
      </c>
    </row>
    <row r="65" spans="1:1">
      <c r="A65" t="s">
        <v>76</v>
      </c>
    </row>
    <row r="66" spans="1:1">
      <c r="A66" t="s">
        <v>77</v>
      </c>
    </row>
    <row r="67" spans="1:1" ht="15.75">
      <c r="A67" s="203" t="s">
        <v>78</v>
      </c>
    </row>
    <row r="68" spans="1:1" ht="15.75">
      <c r="A68" s="203" t="s">
        <v>79</v>
      </c>
    </row>
    <row r="69" spans="1:1" ht="15.75">
      <c r="A69" s="203" t="s">
        <v>80</v>
      </c>
    </row>
    <row r="70" spans="1:1" ht="15.75">
      <c r="A70" s="3" t="s">
        <v>81</v>
      </c>
    </row>
    <row r="71" spans="1:1" ht="15.75">
      <c r="A71" s="3" t="s">
        <v>82</v>
      </c>
    </row>
    <row r="72" spans="1:1" ht="15.75">
      <c r="A72" s="3" t="s">
        <v>83</v>
      </c>
    </row>
    <row r="73" spans="1:1" ht="15.75">
      <c r="A73" s="3" t="s">
        <v>84</v>
      </c>
    </row>
    <row r="74" spans="1:1" ht="15.75">
      <c r="A74" s="3" t="s">
        <v>85</v>
      </c>
    </row>
    <row r="75" spans="1:1" ht="15.75">
      <c r="A75" s="3" t="s">
        <v>31</v>
      </c>
    </row>
    <row r="76" spans="1:1" ht="15.75">
      <c r="A76" s="204" t="s">
        <v>86</v>
      </c>
    </row>
    <row r="77" spans="1:1" ht="15.75">
      <c r="A77" s="3" t="s">
        <v>87</v>
      </c>
    </row>
    <row r="78" spans="1:1" ht="15.75">
      <c r="A78" s="199" t="s">
        <v>60</v>
      </c>
    </row>
    <row r="79" spans="1:1" ht="15.75">
      <c r="A79" s="3" t="s">
        <v>88</v>
      </c>
    </row>
    <row r="80" spans="1:1" ht="15.75">
      <c r="A80" s="3" t="s">
        <v>89</v>
      </c>
    </row>
    <row r="81" spans="1:1">
      <c r="A81" s="67" t="s">
        <v>60</v>
      </c>
    </row>
    <row r="87" spans="1:1">
      <c r="A87" s="112" t="s">
        <v>90</v>
      </c>
    </row>
    <row r="88" spans="1:1">
      <c r="A88" t="s">
        <v>91</v>
      </c>
    </row>
    <row r="89" spans="1:1">
      <c r="A89" t="s">
        <v>92</v>
      </c>
    </row>
    <row r="90" spans="1:1">
      <c r="A90" t="s">
        <v>93</v>
      </c>
    </row>
  </sheetData>
  <sortState xmlns:xlrd2="http://schemas.microsoft.com/office/spreadsheetml/2017/richdata2" ref="C50:C66">
    <sortCondition ref="C50:C66"/>
  </sortState>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AE74-8113-4114-8BD6-6C6D1CE3D40D}">
  <dimension ref="A1:B23"/>
  <sheetViews>
    <sheetView workbookViewId="0">
      <selection sqref="A1:B1"/>
    </sheetView>
  </sheetViews>
  <sheetFormatPr defaultRowHeight="15"/>
  <cols>
    <col min="1" max="1" width="19" customWidth="1"/>
    <col min="2" max="2" width="117.5703125" style="220" customWidth="1"/>
  </cols>
  <sheetData>
    <row r="1" spans="1:2" ht="66.75" customHeight="1">
      <c r="A1" s="253" t="s">
        <v>94</v>
      </c>
      <c r="B1" s="253"/>
    </row>
    <row r="2" spans="1:2" ht="15.75">
      <c r="A2" s="233" t="s">
        <v>95</v>
      </c>
      <c r="B2" s="234"/>
    </row>
    <row r="3" spans="1:2" s="235" customFormat="1" ht="34.5" customHeight="1">
      <c r="A3" s="252" t="s">
        <v>96</v>
      </c>
      <c r="B3" s="252"/>
    </row>
    <row r="4" spans="1:2" ht="15.75">
      <c r="A4" s="241" t="s">
        <v>97</v>
      </c>
      <c r="B4" s="242"/>
    </row>
    <row r="5" spans="1:2" ht="29.25" customHeight="1">
      <c r="A5" s="254" t="s">
        <v>98</v>
      </c>
      <c r="B5" s="254"/>
    </row>
    <row r="6" spans="1:2" ht="29.25" customHeight="1">
      <c r="A6" s="254" t="s">
        <v>99</v>
      </c>
      <c r="B6" s="254"/>
    </row>
    <row r="7" spans="1:2" ht="30" customHeight="1">
      <c r="A7" s="254" t="s">
        <v>100</v>
      </c>
      <c r="B7" s="254"/>
    </row>
    <row r="8" spans="1:2" ht="42" customHeight="1">
      <c r="A8" s="255" t="s">
        <v>101</v>
      </c>
      <c r="B8" s="255"/>
    </row>
    <row r="9" spans="1:2" ht="16.5" customHeight="1">
      <c r="A9" s="256" t="s">
        <v>102</v>
      </c>
      <c r="B9" s="256"/>
    </row>
    <row r="10" spans="1:2">
      <c r="A10" s="229" t="s">
        <v>103</v>
      </c>
      <c r="B10" s="228" t="s">
        <v>104</v>
      </c>
    </row>
    <row r="11" spans="1:2" ht="25.5">
      <c r="A11" s="230" t="s">
        <v>105</v>
      </c>
      <c r="B11" s="228" t="s">
        <v>106</v>
      </c>
    </row>
    <row r="12" spans="1:2" ht="105">
      <c r="A12" s="229" t="s">
        <v>107</v>
      </c>
      <c r="B12" s="228" t="s">
        <v>108</v>
      </c>
    </row>
    <row r="13" spans="1:2">
      <c r="A13" s="229" t="s">
        <v>109</v>
      </c>
      <c r="B13" s="228" t="s">
        <v>110</v>
      </c>
    </row>
    <row r="14" spans="1:2" s="227" customFormat="1" ht="25.5">
      <c r="A14" s="229" t="s">
        <v>111</v>
      </c>
      <c r="B14" s="232" t="s">
        <v>112</v>
      </c>
    </row>
    <row r="15" spans="1:2" s="227" customFormat="1">
      <c r="A15" s="231" t="s">
        <v>113</v>
      </c>
      <c r="B15" s="232" t="s">
        <v>114</v>
      </c>
    </row>
    <row r="16" spans="1:2" s="227" customFormat="1">
      <c r="A16" s="236"/>
      <c r="B16" s="236"/>
    </row>
    <row r="17" spans="1:2" ht="15.75">
      <c r="A17" s="233" t="s">
        <v>115</v>
      </c>
      <c r="B17" s="234"/>
    </row>
    <row r="18" spans="1:2" s="235" customFormat="1" ht="25.5" customHeight="1">
      <c r="A18" s="239" t="s">
        <v>116</v>
      </c>
      <c r="B18" s="240"/>
    </row>
    <row r="19" spans="1:2" ht="15.75">
      <c r="A19" s="233" t="s">
        <v>117</v>
      </c>
      <c r="B19" s="234"/>
    </row>
    <row r="20" spans="1:2" s="235" customFormat="1" ht="36.75" customHeight="1">
      <c r="A20" s="250" t="s">
        <v>118</v>
      </c>
      <c r="B20" s="251"/>
    </row>
    <row r="21" spans="1:2" ht="15.75">
      <c r="A21" s="234" t="s">
        <v>119</v>
      </c>
      <c r="B21" s="234"/>
    </row>
    <row r="22" spans="1:2" ht="30.75" customHeight="1">
      <c r="A22" s="250" t="s">
        <v>120</v>
      </c>
      <c r="B22" s="251"/>
    </row>
    <row r="23" spans="1:2">
      <c r="A23" s="238"/>
      <c r="B23" s="237"/>
    </row>
  </sheetData>
  <mergeCells count="9">
    <mergeCell ref="A22:B22"/>
    <mergeCell ref="A3:B3"/>
    <mergeCell ref="A1:B1"/>
    <mergeCell ref="A5:B5"/>
    <mergeCell ref="A7:B7"/>
    <mergeCell ref="A8:B8"/>
    <mergeCell ref="A20:B20"/>
    <mergeCell ref="A6:B6"/>
    <mergeCell ref="A9:B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87C5-4DF1-4FD7-9575-604E3E04A1D2}">
  <sheetPr>
    <pageSetUpPr fitToPage="1"/>
  </sheetPr>
  <dimension ref="A1:N82"/>
  <sheetViews>
    <sheetView tabSelected="1" topLeftCell="A54" zoomScale="85" zoomScaleNormal="85" zoomScaleSheetLayoutView="50" zoomScalePageLayoutView="70" workbookViewId="0">
      <selection activeCell="G37" sqref="G37"/>
    </sheetView>
  </sheetViews>
  <sheetFormatPr defaultColWidth="9.140625" defaultRowHeight="15"/>
  <cols>
    <col min="1" max="1" width="21.85546875" customWidth="1"/>
    <col min="2" max="2" width="34.85546875" customWidth="1"/>
    <col min="3" max="3" width="41" bestFit="1" customWidth="1"/>
    <col min="4" max="4" width="23.28515625" customWidth="1"/>
    <col min="5" max="5" width="17.42578125" customWidth="1"/>
    <col min="6" max="6" width="19.85546875" customWidth="1"/>
    <col min="7" max="8" width="20.28515625" customWidth="1"/>
    <col min="9" max="10" width="17.5703125" customWidth="1"/>
    <col min="11" max="11" width="17.28515625" customWidth="1"/>
    <col min="12" max="13" width="17" customWidth="1"/>
    <col min="14" max="14" width="51.28515625" customWidth="1"/>
  </cols>
  <sheetData>
    <row r="1" spans="1:14" s="244" customFormat="1" ht="24" thickBot="1">
      <c r="A1" s="265" t="s">
        <v>121</v>
      </c>
      <c r="B1" s="266"/>
      <c r="C1" s="266"/>
      <c r="D1" s="267"/>
    </row>
    <row r="2" spans="1:14" s="1" customFormat="1" ht="15.75" customHeight="1">
      <c r="A2" s="4" t="s">
        <v>122</v>
      </c>
      <c r="B2" s="93" t="s">
        <v>123</v>
      </c>
      <c r="C2" s="243"/>
      <c r="D2" s="243"/>
      <c r="E2" s="243"/>
      <c r="F2" s="243"/>
      <c r="G2" s="243"/>
      <c r="H2" s="243"/>
      <c r="I2" s="243"/>
      <c r="J2" s="243"/>
      <c r="K2" s="243"/>
    </row>
    <row r="3" spans="1:14" s="1" customFormat="1" ht="15.75">
      <c r="A3" s="4" t="s">
        <v>124</v>
      </c>
      <c r="B3" s="93" t="s">
        <v>125</v>
      </c>
      <c r="C3" s="243"/>
      <c r="D3" s="243"/>
      <c r="E3" s="243"/>
      <c r="F3" s="243"/>
      <c r="G3" s="243"/>
      <c r="H3" s="243"/>
      <c r="I3" s="243"/>
      <c r="J3" s="243"/>
      <c r="K3" s="243"/>
    </row>
    <row r="4" spans="1:14" s="1" customFormat="1" ht="15.75">
      <c r="A4" s="4" t="s">
        <v>126</v>
      </c>
      <c r="B4" s="114" t="s">
        <v>126</v>
      </c>
      <c r="C4" s="243"/>
      <c r="D4" s="243"/>
      <c r="E4" s="243"/>
      <c r="F4" s="243"/>
      <c r="G4" s="243"/>
      <c r="H4" s="243"/>
      <c r="I4" s="243"/>
      <c r="J4" s="243"/>
      <c r="K4" s="243"/>
    </row>
    <row r="5" spans="1:14" s="1" customFormat="1" ht="15.75">
      <c r="A5" s="168" t="s">
        <v>127</v>
      </c>
      <c r="B5" s="169">
        <v>44972</v>
      </c>
      <c r="C5" s="243"/>
      <c r="D5" s="243"/>
      <c r="E5" s="243"/>
      <c r="F5" s="243"/>
      <c r="G5" s="243"/>
      <c r="H5" s="243"/>
      <c r="I5" s="243"/>
      <c r="J5" s="243"/>
      <c r="K5" s="243"/>
    </row>
    <row r="6" spans="1:14" s="1" customFormat="1" ht="18.75">
      <c r="A6" s="44" t="s">
        <v>128</v>
      </c>
      <c r="B6" s="44"/>
      <c r="C6" s="44"/>
      <c r="D6" s="37"/>
      <c r="E6" s="38"/>
      <c r="F6" s="38"/>
      <c r="G6" s="39"/>
      <c r="H6" s="37"/>
      <c r="I6" s="37"/>
      <c r="J6" s="37"/>
      <c r="K6" s="37"/>
      <c r="L6" s="37"/>
      <c r="M6" s="37"/>
      <c r="N6" s="37"/>
    </row>
    <row r="7" spans="1:14" s="1" customFormat="1">
      <c r="A7" s="7"/>
      <c r="B7" s="6"/>
      <c r="C7" s="6"/>
      <c r="D7" s="6"/>
      <c r="E7" s="5"/>
      <c r="F7" s="5"/>
      <c r="G7" s="7"/>
      <c r="H7" s="6"/>
      <c r="I7" s="6"/>
    </row>
    <row r="8" spans="1:14" s="211" customFormat="1" ht="31.5" customHeight="1">
      <c r="A8" s="206"/>
      <c r="B8" s="207" t="s">
        <v>103</v>
      </c>
      <c r="C8" s="208" t="s">
        <v>129</v>
      </c>
      <c r="D8" s="207" t="s">
        <v>107</v>
      </c>
      <c r="E8" s="207" t="s">
        <v>109</v>
      </c>
      <c r="F8" s="209" t="s">
        <v>111</v>
      </c>
      <c r="G8" s="209" t="s">
        <v>130</v>
      </c>
      <c r="H8" s="210" t="s">
        <v>113</v>
      </c>
      <c r="I8" s="206"/>
    </row>
    <row r="9" spans="1:14" s="3" customFormat="1" ht="15.75">
      <c r="A9" s="20"/>
      <c r="B9" s="93"/>
      <c r="C9" s="58" t="s">
        <v>131</v>
      </c>
      <c r="D9" s="58" t="s">
        <v>18</v>
      </c>
      <c r="E9" s="96"/>
      <c r="F9" s="196"/>
      <c r="G9" s="50" t="str">
        <f>IFERROR(F9/$C$64,"")</f>
        <v/>
      </c>
      <c r="H9" s="95"/>
      <c r="I9" s="95"/>
    </row>
    <row r="10" spans="1:14" s="22" customFormat="1" ht="21">
      <c r="A10" s="21"/>
      <c r="B10" s="90" t="s">
        <v>132</v>
      </c>
      <c r="C10" s="221"/>
      <c r="D10" s="91"/>
      <c r="E10" s="91"/>
      <c r="F10" s="142">
        <f>SUM('1 - Proposed Budget'!$F$9:$F$9)</f>
        <v>0</v>
      </c>
      <c r="G10" s="16"/>
      <c r="H10" s="16"/>
      <c r="I10" s="16"/>
      <c r="J10" s="16"/>
    </row>
    <row r="11" spans="1:14" s="1" customFormat="1" ht="18.75">
      <c r="A11" s="8"/>
      <c r="B11" s="8"/>
      <c r="C11" s="222"/>
      <c r="D11" s="9"/>
      <c r="E11" s="9"/>
      <c r="F11" s="9"/>
      <c r="G11" s="2"/>
      <c r="H11" s="104"/>
      <c r="I11" s="10"/>
    </row>
    <row r="12" spans="1:14" s="215" customFormat="1" ht="34.5" customHeight="1">
      <c r="A12" s="212"/>
      <c r="B12" s="216" t="s">
        <v>103</v>
      </c>
      <c r="C12" s="216" t="s">
        <v>133</v>
      </c>
      <c r="D12" s="207" t="s">
        <v>107</v>
      </c>
      <c r="E12" s="207" t="s">
        <v>109</v>
      </c>
      <c r="F12" s="209" t="s">
        <v>111</v>
      </c>
      <c r="G12" s="213" t="s">
        <v>134</v>
      </c>
      <c r="H12" s="213" t="s">
        <v>130</v>
      </c>
      <c r="I12" s="214" t="s">
        <v>113</v>
      </c>
    </row>
    <row r="13" spans="1:14" s="79" customFormat="1" ht="15.75">
      <c r="A13" s="23"/>
      <c r="B13" s="93"/>
      <c r="C13" s="93" t="s">
        <v>36</v>
      </c>
      <c r="D13" s="96" t="s">
        <v>20</v>
      </c>
      <c r="E13" s="96"/>
      <c r="F13" s="196"/>
      <c r="G13" s="102" t="str">
        <f>IFERROR(F13/$F$34,"")</f>
        <v/>
      </c>
      <c r="H13" s="102" t="str">
        <f t="shared" ref="H13:H33" si="0">IFERROR($F13/($C$64),"")</f>
        <v/>
      </c>
      <c r="I13" s="94"/>
    </row>
    <row r="14" spans="1:14" s="79" customFormat="1" ht="15.75">
      <c r="A14" s="23"/>
      <c r="B14" s="93"/>
      <c r="C14" s="93" t="s">
        <v>36</v>
      </c>
      <c r="D14" s="96" t="s">
        <v>20</v>
      </c>
      <c r="E14" s="96"/>
      <c r="F14" s="196"/>
      <c r="G14" s="102" t="str">
        <f t="shared" ref="G13:G33" si="1">IFERROR(F14/$F$34,"")</f>
        <v/>
      </c>
      <c r="H14" s="102" t="str">
        <f t="shared" si="0"/>
        <v/>
      </c>
      <c r="I14" s="94"/>
    </row>
    <row r="15" spans="1:14" s="79" customFormat="1" ht="15.75">
      <c r="A15" s="23"/>
      <c r="B15" s="93"/>
      <c r="C15" s="93" t="s">
        <v>36</v>
      </c>
      <c r="D15" s="96" t="s">
        <v>20</v>
      </c>
      <c r="E15" s="96"/>
      <c r="F15" s="196"/>
      <c r="G15" s="102" t="str">
        <f t="shared" si="1"/>
        <v/>
      </c>
      <c r="H15" s="102" t="str">
        <f t="shared" si="0"/>
        <v/>
      </c>
      <c r="I15" s="94"/>
    </row>
    <row r="16" spans="1:14" s="79" customFormat="1" ht="15.75">
      <c r="A16" s="23"/>
      <c r="B16" s="93"/>
      <c r="C16" s="93" t="s">
        <v>36</v>
      </c>
      <c r="D16" s="96" t="s">
        <v>20</v>
      </c>
      <c r="E16" s="96"/>
      <c r="F16" s="196"/>
      <c r="G16" s="102" t="str">
        <f t="shared" si="1"/>
        <v/>
      </c>
      <c r="H16" s="102" t="str">
        <f t="shared" si="0"/>
        <v/>
      </c>
      <c r="I16" s="94"/>
    </row>
    <row r="17" spans="1:9" s="79" customFormat="1" ht="15.75">
      <c r="A17" s="23"/>
      <c r="B17" s="93"/>
      <c r="C17" s="93" t="s">
        <v>36</v>
      </c>
      <c r="D17" s="93" t="s">
        <v>20</v>
      </c>
      <c r="E17" s="96"/>
      <c r="F17" s="196"/>
      <c r="G17" s="102" t="str">
        <f t="shared" si="1"/>
        <v/>
      </c>
      <c r="H17" s="102" t="str">
        <f t="shared" si="0"/>
        <v/>
      </c>
      <c r="I17" s="94"/>
    </row>
    <row r="18" spans="1:9" s="79" customFormat="1" ht="15.75">
      <c r="A18" s="23"/>
      <c r="B18" s="93"/>
      <c r="C18" s="93" t="s">
        <v>36</v>
      </c>
      <c r="D18" s="93" t="s">
        <v>20</v>
      </c>
      <c r="E18" s="96"/>
      <c r="F18" s="196"/>
      <c r="G18" s="102" t="str">
        <f t="shared" si="1"/>
        <v/>
      </c>
      <c r="H18" s="102" t="str">
        <f t="shared" si="0"/>
        <v/>
      </c>
      <c r="I18" s="94"/>
    </row>
    <row r="19" spans="1:9" s="79" customFormat="1" ht="15.75">
      <c r="A19" s="23"/>
      <c r="B19" s="93"/>
      <c r="C19" s="93" t="s">
        <v>36</v>
      </c>
      <c r="D19" s="93" t="s">
        <v>20</v>
      </c>
      <c r="E19" s="96"/>
      <c r="F19" s="196"/>
      <c r="G19" s="102" t="str">
        <f t="shared" si="1"/>
        <v/>
      </c>
      <c r="H19" s="102" t="str">
        <f t="shared" si="0"/>
        <v/>
      </c>
      <c r="I19" s="94"/>
    </row>
    <row r="20" spans="1:9" s="79" customFormat="1" ht="15.75">
      <c r="A20" s="23"/>
      <c r="B20" s="93"/>
      <c r="C20" s="93" t="s">
        <v>36</v>
      </c>
      <c r="D20" s="93" t="s">
        <v>20</v>
      </c>
      <c r="E20" s="96"/>
      <c r="F20" s="196"/>
      <c r="G20" s="102" t="str">
        <f t="shared" si="1"/>
        <v/>
      </c>
      <c r="H20" s="102" t="str">
        <f t="shared" si="0"/>
        <v/>
      </c>
      <c r="I20" s="94"/>
    </row>
    <row r="21" spans="1:9" s="79" customFormat="1" ht="15.75">
      <c r="A21" s="23"/>
      <c r="B21" s="93"/>
      <c r="C21" s="93" t="s">
        <v>36</v>
      </c>
      <c r="D21" s="93" t="s">
        <v>20</v>
      </c>
      <c r="E21" s="96"/>
      <c r="F21" s="196"/>
      <c r="G21" s="102" t="str">
        <f t="shared" si="1"/>
        <v/>
      </c>
      <c r="H21" s="102" t="str">
        <f t="shared" si="0"/>
        <v/>
      </c>
      <c r="I21" s="94"/>
    </row>
    <row r="22" spans="1:9" s="79" customFormat="1" ht="15.75">
      <c r="A22" s="23"/>
      <c r="B22" s="93"/>
      <c r="C22" s="93" t="s">
        <v>36</v>
      </c>
      <c r="D22" s="93" t="s">
        <v>20</v>
      </c>
      <c r="E22" s="96"/>
      <c r="F22" s="196"/>
      <c r="G22" s="102" t="str">
        <f t="shared" si="1"/>
        <v/>
      </c>
      <c r="H22" s="102" t="str">
        <f t="shared" si="0"/>
        <v/>
      </c>
      <c r="I22" s="94"/>
    </row>
    <row r="23" spans="1:9" s="79" customFormat="1" ht="15.75">
      <c r="A23" s="23"/>
      <c r="B23" s="93"/>
      <c r="C23" s="93" t="s">
        <v>36</v>
      </c>
      <c r="D23" s="93" t="s">
        <v>20</v>
      </c>
      <c r="E23" s="96"/>
      <c r="F23" s="196"/>
      <c r="G23" s="102" t="str">
        <f t="shared" si="1"/>
        <v/>
      </c>
      <c r="H23" s="102" t="str">
        <f t="shared" si="0"/>
        <v/>
      </c>
      <c r="I23" s="94"/>
    </row>
    <row r="24" spans="1:9" s="79" customFormat="1" ht="15.75">
      <c r="A24" s="23"/>
      <c r="B24" s="93"/>
      <c r="C24" s="93" t="s">
        <v>36</v>
      </c>
      <c r="D24" s="93" t="s">
        <v>20</v>
      </c>
      <c r="E24" s="96"/>
      <c r="F24" s="196"/>
      <c r="G24" s="102" t="str">
        <f t="shared" si="1"/>
        <v/>
      </c>
      <c r="H24" s="102" t="str">
        <f t="shared" si="0"/>
        <v/>
      </c>
      <c r="I24" s="94"/>
    </row>
    <row r="25" spans="1:9" s="79" customFormat="1" ht="15.75">
      <c r="A25" s="23"/>
      <c r="B25" s="93"/>
      <c r="C25" s="93" t="s">
        <v>36</v>
      </c>
      <c r="D25" s="93" t="s">
        <v>20</v>
      </c>
      <c r="E25" s="96"/>
      <c r="F25" s="196"/>
      <c r="G25" s="102" t="str">
        <f t="shared" si="1"/>
        <v/>
      </c>
      <c r="H25" s="102" t="str">
        <f t="shared" si="0"/>
        <v/>
      </c>
      <c r="I25" s="94"/>
    </row>
    <row r="26" spans="1:9" s="79" customFormat="1" ht="15.75">
      <c r="A26" s="23"/>
      <c r="B26" s="93"/>
      <c r="C26" s="93" t="s">
        <v>36</v>
      </c>
      <c r="D26" s="93" t="s">
        <v>20</v>
      </c>
      <c r="E26" s="96"/>
      <c r="F26" s="196"/>
      <c r="G26" s="102" t="str">
        <f t="shared" si="1"/>
        <v/>
      </c>
      <c r="H26" s="102" t="str">
        <f t="shared" si="0"/>
        <v/>
      </c>
      <c r="I26" s="94"/>
    </row>
    <row r="27" spans="1:9" s="79" customFormat="1" ht="15.75">
      <c r="A27" s="23"/>
      <c r="B27" s="93"/>
      <c r="C27" s="93" t="s">
        <v>36</v>
      </c>
      <c r="D27" s="93" t="s">
        <v>20</v>
      </c>
      <c r="E27" s="96"/>
      <c r="F27" s="196"/>
      <c r="G27" s="102" t="str">
        <f t="shared" si="1"/>
        <v/>
      </c>
      <c r="H27" s="102" t="str">
        <f t="shared" si="0"/>
        <v/>
      </c>
      <c r="I27" s="94"/>
    </row>
    <row r="28" spans="1:9" s="79" customFormat="1" ht="15.75">
      <c r="A28" s="23"/>
      <c r="B28" s="93"/>
      <c r="C28" s="93" t="s">
        <v>36</v>
      </c>
      <c r="D28" s="93" t="s">
        <v>20</v>
      </c>
      <c r="E28" s="96"/>
      <c r="F28" s="196"/>
      <c r="G28" s="102" t="str">
        <f t="shared" si="1"/>
        <v/>
      </c>
      <c r="H28" s="102" t="str">
        <f t="shared" si="0"/>
        <v/>
      </c>
      <c r="I28" s="94"/>
    </row>
    <row r="29" spans="1:9" s="79" customFormat="1" ht="15.75">
      <c r="A29" s="23"/>
      <c r="B29" s="93"/>
      <c r="C29" s="93" t="s">
        <v>36</v>
      </c>
      <c r="D29" s="93" t="s">
        <v>20</v>
      </c>
      <c r="E29" s="96"/>
      <c r="F29" s="196"/>
      <c r="G29" s="102" t="str">
        <f t="shared" si="1"/>
        <v/>
      </c>
      <c r="H29" s="102" t="str">
        <f t="shared" si="0"/>
        <v/>
      </c>
      <c r="I29" s="94"/>
    </row>
    <row r="30" spans="1:9" s="79" customFormat="1" ht="15.75">
      <c r="A30" s="23"/>
      <c r="B30" s="93"/>
      <c r="C30" s="93" t="s">
        <v>36</v>
      </c>
      <c r="D30" s="93" t="s">
        <v>20</v>
      </c>
      <c r="E30" s="96"/>
      <c r="F30" s="196"/>
      <c r="G30" s="102" t="str">
        <f t="shared" si="1"/>
        <v/>
      </c>
      <c r="H30" s="102" t="str">
        <f t="shared" si="0"/>
        <v/>
      </c>
      <c r="I30" s="94"/>
    </row>
    <row r="31" spans="1:9" s="79" customFormat="1" ht="15.75">
      <c r="A31" s="23"/>
      <c r="B31" s="93"/>
      <c r="C31" s="93" t="s">
        <v>36</v>
      </c>
      <c r="D31" s="93" t="s">
        <v>20</v>
      </c>
      <c r="E31" s="96"/>
      <c r="F31" s="196"/>
      <c r="G31" s="102" t="str">
        <f t="shared" si="1"/>
        <v/>
      </c>
      <c r="H31" s="102" t="str">
        <f t="shared" si="0"/>
        <v/>
      </c>
      <c r="I31" s="94"/>
    </row>
    <row r="32" spans="1:9" s="79" customFormat="1" ht="15.75">
      <c r="A32" s="23"/>
      <c r="B32" s="93"/>
      <c r="C32" s="93" t="s">
        <v>36</v>
      </c>
      <c r="D32" s="93" t="s">
        <v>20</v>
      </c>
      <c r="E32" s="96"/>
      <c r="F32" s="196"/>
      <c r="G32" s="102" t="str">
        <f t="shared" si="1"/>
        <v/>
      </c>
      <c r="H32" s="102" t="str">
        <f t="shared" si="0"/>
        <v/>
      </c>
      <c r="I32" s="94"/>
    </row>
    <row r="33" spans="1:10" s="79" customFormat="1" ht="15.75">
      <c r="A33" s="23"/>
      <c r="B33" s="93"/>
      <c r="C33" s="93" t="s">
        <v>36</v>
      </c>
      <c r="D33" s="93" t="s">
        <v>20</v>
      </c>
      <c r="E33" s="96"/>
      <c r="F33" s="196"/>
      <c r="G33" s="102" t="str">
        <f t="shared" si="1"/>
        <v/>
      </c>
      <c r="H33" s="102" t="str">
        <f t="shared" si="0"/>
        <v/>
      </c>
      <c r="I33" s="94"/>
    </row>
    <row r="34" spans="1:10" s="25" customFormat="1" ht="21">
      <c r="A34" s="24"/>
      <c r="B34" s="88" t="s">
        <v>135</v>
      </c>
      <c r="C34" s="223"/>
      <c r="D34" s="89"/>
      <c r="E34" s="89"/>
      <c r="F34" s="141">
        <f>SUM('1 - Proposed Budget'!$F$13:$F$33)</f>
        <v>0</v>
      </c>
      <c r="G34" s="51"/>
      <c r="H34" s="51"/>
      <c r="I34" s="51"/>
      <c r="J34" s="51"/>
    </row>
    <row r="35" spans="1:10" s="13" customFormat="1" ht="18.75">
      <c r="A35" s="8"/>
      <c r="B35" s="8"/>
      <c r="C35" s="224"/>
      <c r="D35" s="8" t="s">
        <v>136</v>
      </c>
      <c r="E35" s="8"/>
      <c r="F35" s="8"/>
      <c r="G35" s="11"/>
      <c r="H35" s="105"/>
      <c r="I35" s="12"/>
    </row>
    <row r="36" spans="1:10" s="219" customFormat="1" ht="36" customHeight="1">
      <c r="A36" s="218"/>
      <c r="B36" s="207" t="s">
        <v>103</v>
      </c>
      <c r="C36" s="207" t="s">
        <v>137</v>
      </c>
      <c r="D36" s="207" t="s">
        <v>107</v>
      </c>
      <c r="E36" s="207" t="s">
        <v>109</v>
      </c>
      <c r="F36" s="209" t="s">
        <v>111</v>
      </c>
      <c r="G36" s="209" t="s">
        <v>138</v>
      </c>
      <c r="H36" s="217" t="s">
        <v>130</v>
      </c>
      <c r="I36" s="205" t="s">
        <v>113</v>
      </c>
    </row>
    <row r="37" spans="1:10" s="101" customFormat="1" ht="15.75">
      <c r="A37" s="26"/>
      <c r="B37" s="93"/>
      <c r="C37" s="103" t="s">
        <v>60</v>
      </c>
      <c r="D37" s="93" t="s">
        <v>20</v>
      </c>
      <c r="E37" s="96"/>
      <c r="F37" s="196"/>
      <c r="G37" s="133" t="str">
        <f t="shared" ref="G37:G55" si="2">IFERROR($F37/$F$56,"")</f>
        <v/>
      </c>
      <c r="H37" s="102" t="str">
        <f t="shared" ref="H37:H55" si="3">IFERROR(F37/$C$64,"")</f>
        <v/>
      </c>
      <c r="I37" s="95"/>
    </row>
    <row r="38" spans="1:10" s="101" customFormat="1" ht="15.75">
      <c r="A38" s="26"/>
      <c r="B38" s="93"/>
      <c r="C38" s="103" t="s">
        <v>60</v>
      </c>
      <c r="D38" s="93" t="s">
        <v>20</v>
      </c>
      <c r="E38" s="96"/>
      <c r="F38" s="196"/>
      <c r="G38" s="133" t="str">
        <f t="shared" si="2"/>
        <v/>
      </c>
      <c r="H38" s="102" t="str">
        <f t="shared" si="3"/>
        <v/>
      </c>
      <c r="I38" s="95"/>
    </row>
    <row r="39" spans="1:10" s="101" customFormat="1" ht="15.75">
      <c r="A39" s="26"/>
      <c r="B39" s="93"/>
      <c r="C39" s="103" t="s">
        <v>60</v>
      </c>
      <c r="D39" s="93" t="s">
        <v>20</v>
      </c>
      <c r="E39" s="96"/>
      <c r="F39" s="196"/>
      <c r="G39" s="133" t="str">
        <f t="shared" si="2"/>
        <v/>
      </c>
      <c r="H39" s="102" t="str">
        <f t="shared" si="3"/>
        <v/>
      </c>
      <c r="I39" s="95"/>
    </row>
    <row r="40" spans="1:10" s="101" customFormat="1" ht="15.75">
      <c r="A40" s="26"/>
      <c r="B40" s="93"/>
      <c r="C40" s="103" t="s">
        <v>60</v>
      </c>
      <c r="D40" s="93" t="s">
        <v>20</v>
      </c>
      <c r="E40" s="93"/>
      <c r="F40" s="196"/>
      <c r="G40" s="133" t="str">
        <f t="shared" si="2"/>
        <v/>
      </c>
      <c r="H40" s="102" t="str">
        <f t="shared" si="3"/>
        <v/>
      </c>
      <c r="I40" s="95"/>
    </row>
    <row r="41" spans="1:10" s="101" customFormat="1" ht="15.75">
      <c r="A41" s="26"/>
      <c r="B41" s="93"/>
      <c r="C41" s="103" t="s">
        <v>60</v>
      </c>
      <c r="D41" s="93" t="s">
        <v>20</v>
      </c>
      <c r="E41" s="93"/>
      <c r="F41" s="196"/>
      <c r="G41" s="133" t="str">
        <f t="shared" si="2"/>
        <v/>
      </c>
      <c r="H41" s="102" t="str">
        <f t="shared" si="3"/>
        <v/>
      </c>
      <c r="I41" s="95"/>
    </row>
    <row r="42" spans="1:10" s="101" customFormat="1" ht="15.75">
      <c r="A42" s="26"/>
      <c r="B42" s="93"/>
      <c r="C42" s="103" t="s">
        <v>60</v>
      </c>
      <c r="D42" s="93" t="s">
        <v>20</v>
      </c>
      <c r="E42" s="93"/>
      <c r="F42" s="196"/>
      <c r="G42" s="133" t="str">
        <f t="shared" si="2"/>
        <v/>
      </c>
      <c r="H42" s="102" t="str">
        <f t="shared" si="3"/>
        <v/>
      </c>
      <c r="I42" s="95"/>
    </row>
    <row r="43" spans="1:10" s="101" customFormat="1" ht="15.75">
      <c r="A43" s="26"/>
      <c r="B43" s="93"/>
      <c r="C43" s="103" t="s">
        <v>60</v>
      </c>
      <c r="D43" s="93" t="s">
        <v>20</v>
      </c>
      <c r="E43" s="93"/>
      <c r="F43" s="196"/>
      <c r="G43" s="133" t="str">
        <f t="shared" si="2"/>
        <v/>
      </c>
      <c r="H43" s="102" t="str">
        <f t="shared" si="3"/>
        <v/>
      </c>
      <c r="I43" s="95"/>
    </row>
    <row r="44" spans="1:10" s="101" customFormat="1" ht="15.75">
      <c r="A44" s="26"/>
      <c r="B44" s="93"/>
      <c r="C44" s="103" t="s">
        <v>60</v>
      </c>
      <c r="D44" s="93" t="s">
        <v>20</v>
      </c>
      <c r="E44" s="93"/>
      <c r="F44" s="196"/>
      <c r="G44" s="133" t="str">
        <f t="shared" si="2"/>
        <v/>
      </c>
      <c r="H44" s="102" t="str">
        <f t="shared" si="3"/>
        <v/>
      </c>
      <c r="I44" s="95"/>
    </row>
    <row r="45" spans="1:10" s="101" customFormat="1" ht="15.75">
      <c r="A45" s="26"/>
      <c r="B45" s="93"/>
      <c r="C45" s="103" t="s">
        <v>60</v>
      </c>
      <c r="D45" s="93" t="s">
        <v>20</v>
      </c>
      <c r="E45" s="93"/>
      <c r="F45" s="196"/>
      <c r="G45" s="133" t="str">
        <f t="shared" si="2"/>
        <v/>
      </c>
      <c r="H45" s="102" t="str">
        <f t="shared" si="3"/>
        <v/>
      </c>
      <c r="I45" s="95"/>
    </row>
    <row r="46" spans="1:10" s="101" customFormat="1" ht="15.75">
      <c r="A46" s="26"/>
      <c r="B46" s="93"/>
      <c r="C46" s="103" t="s">
        <v>60</v>
      </c>
      <c r="D46" s="93" t="s">
        <v>20</v>
      </c>
      <c r="E46" s="93"/>
      <c r="F46" s="196"/>
      <c r="G46" s="133" t="str">
        <f t="shared" si="2"/>
        <v/>
      </c>
      <c r="H46" s="102" t="str">
        <f t="shared" si="3"/>
        <v/>
      </c>
      <c r="I46" s="95"/>
    </row>
    <row r="47" spans="1:10" s="101" customFormat="1" ht="15.75">
      <c r="A47" s="26"/>
      <c r="B47" s="93"/>
      <c r="C47" s="103" t="s">
        <v>60</v>
      </c>
      <c r="D47" s="93" t="s">
        <v>20</v>
      </c>
      <c r="E47" s="93"/>
      <c r="F47" s="196"/>
      <c r="G47" s="133" t="str">
        <f t="shared" si="2"/>
        <v/>
      </c>
      <c r="H47" s="102" t="str">
        <f t="shared" si="3"/>
        <v/>
      </c>
      <c r="I47" s="95"/>
    </row>
    <row r="48" spans="1:10" s="101" customFormat="1" ht="15.75">
      <c r="A48" s="26"/>
      <c r="B48" s="93"/>
      <c r="C48" s="103" t="s">
        <v>60</v>
      </c>
      <c r="D48" s="93" t="s">
        <v>20</v>
      </c>
      <c r="E48" s="93"/>
      <c r="F48" s="196"/>
      <c r="G48" s="133" t="str">
        <f t="shared" si="2"/>
        <v/>
      </c>
      <c r="H48" s="102" t="str">
        <f t="shared" si="3"/>
        <v/>
      </c>
      <c r="I48" s="95"/>
    </row>
    <row r="49" spans="1:14" s="101" customFormat="1" ht="15.75">
      <c r="A49" s="26"/>
      <c r="B49" s="93"/>
      <c r="C49" s="103" t="s">
        <v>60</v>
      </c>
      <c r="D49" s="93" t="s">
        <v>20</v>
      </c>
      <c r="E49" s="93"/>
      <c r="F49" s="196"/>
      <c r="G49" s="133" t="str">
        <f t="shared" si="2"/>
        <v/>
      </c>
      <c r="H49" s="102" t="str">
        <f t="shared" si="3"/>
        <v/>
      </c>
      <c r="I49" s="95"/>
    </row>
    <row r="50" spans="1:14" s="101" customFormat="1" ht="15.75">
      <c r="A50" s="26"/>
      <c r="B50" s="93"/>
      <c r="C50" s="103" t="s">
        <v>60</v>
      </c>
      <c r="D50" s="93" t="s">
        <v>20</v>
      </c>
      <c r="E50" s="93"/>
      <c r="F50" s="196"/>
      <c r="G50" s="133" t="str">
        <f t="shared" si="2"/>
        <v/>
      </c>
      <c r="H50" s="102" t="str">
        <f t="shared" si="3"/>
        <v/>
      </c>
      <c r="I50" s="95"/>
    </row>
    <row r="51" spans="1:14" s="101" customFormat="1" ht="15.75">
      <c r="A51" s="26"/>
      <c r="B51" s="93"/>
      <c r="C51" s="103" t="s">
        <v>60</v>
      </c>
      <c r="D51" s="93" t="s">
        <v>20</v>
      </c>
      <c r="E51" s="96"/>
      <c r="F51" s="196"/>
      <c r="G51" s="133" t="str">
        <f t="shared" si="2"/>
        <v/>
      </c>
      <c r="H51" s="102" t="str">
        <f t="shared" si="3"/>
        <v/>
      </c>
      <c r="I51" s="95"/>
    </row>
    <row r="52" spans="1:14" s="101" customFormat="1" ht="15.75">
      <c r="A52" s="26"/>
      <c r="B52" s="93"/>
      <c r="C52" s="103" t="s">
        <v>60</v>
      </c>
      <c r="D52" s="93" t="s">
        <v>20</v>
      </c>
      <c r="E52" s="93"/>
      <c r="F52" s="196"/>
      <c r="G52" s="133" t="str">
        <f t="shared" si="2"/>
        <v/>
      </c>
      <c r="H52" s="102" t="str">
        <f t="shared" si="3"/>
        <v/>
      </c>
      <c r="I52" s="95"/>
    </row>
    <row r="53" spans="1:14" s="101" customFormat="1" ht="15.75">
      <c r="A53" s="26"/>
      <c r="B53" s="93"/>
      <c r="C53" s="103" t="s">
        <v>60</v>
      </c>
      <c r="D53" s="93" t="s">
        <v>20</v>
      </c>
      <c r="E53" s="93"/>
      <c r="F53" s="196"/>
      <c r="G53" s="133" t="str">
        <f t="shared" si="2"/>
        <v/>
      </c>
      <c r="H53" s="102" t="str">
        <f t="shared" si="3"/>
        <v/>
      </c>
      <c r="I53" s="95"/>
    </row>
    <row r="54" spans="1:14" s="101" customFormat="1" ht="16.5" customHeight="1">
      <c r="A54" s="26"/>
      <c r="B54" s="93"/>
      <c r="C54" s="103" t="s">
        <v>60</v>
      </c>
      <c r="D54" s="93" t="s">
        <v>20</v>
      </c>
      <c r="E54" s="93"/>
      <c r="F54" s="196"/>
      <c r="G54" s="133" t="str">
        <f t="shared" si="2"/>
        <v/>
      </c>
      <c r="H54" s="102" t="str">
        <f t="shared" si="3"/>
        <v/>
      </c>
      <c r="I54" s="95"/>
    </row>
    <row r="55" spans="1:14" s="101" customFormat="1" ht="15.75">
      <c r="A55" s="26"/>
      <c r="B55" s="93" t="s">
        <v>93</v>
      </c>
      <c r="C55" s="103" t="s">
        <v>31</v>
      </c>
      <c r="D55" s="93" t="s">
        <v>20</v>
      </c>
      <c r="E55" s="93" t="s">
        <v>93</v>
      </c>
      <c r="F55" s="196"/>
      <c r="G55" s="133" t="str">
        <f t="shared" si="2"/>
        <v/>
      </c>
      <c r="H55" s="102" t="str">
        <f t="shared" si="3"/>
        <v/>
      </c>
      <c r="I55" s="95"/>
    </row>
    <row r="56" spans="1:14" s="25" customFormat="1" ht="21">
      <c r="A56" s="27"/>
      <c r="B56" s="86" t="s">
        <v>28</v>
      </c>
      <c r="C56" s="225"/>
      <c r="D56" s="87"/>
      <c r="E56" s="87"/>
      <c r="F56" s="197">
        <f>SUM('1 - Proposed Budget'!$F$37:$F$55)</f>
        <v>0</v>
      </c>
      <c r="G56" s="17"/>
      <c r="H56" s="17"/>
      <c r="I56" s="17"/>
      <c r="J56" s="17"/>
    </row>
    <row r="57" spans="1:14" s="25" customFormat="1" ht="18.75">
      <c r="A57" s="123"/>
      <c r="B57" s="3"/>
      <c r="C57" s="226"/>
      <c r="D57" s="3"/>
      <c r="E57" s="3"/>
      <c r="F57" s="3"/>
      <c r="G57" s="118"/>
      <c r="H57" s="118"/>
      <c r="I57" s="102"/>
    </row>
    <row r="58" spans="1:14" s="1" customFormat="1" ht="18.75">
      <c r="A58" s="41" t="s">
        <v>139</v>
      </c>
      <c r="B58" s="42"/>
      <c r="C58" s="43"/>
      <c r="D58" s="40"/>
      <c r="E58" s="40"/>
      <c r="F58" s="40"/>
      <c r="G58" s="40"/>
      <c r="H58" s="106"/>
      <c r="I58" s="40"/>
      <c r="J58" s="40"/>
      <c r="K58" s="40"/>
      <c r="L58" s="40"/>
      <c r="M58" s="40"/>
      <c r="N58" s="40"/>
    </row>
    <row r="59" spans="1:14" s="1" customFormat="1">
      <c r="H59" s="79"/>
    </row>
    <row r="60" spans="1:14" s="14" customFormat="1" ht="18" customHeight="1">
      <c r="A60" s="47"/>
      <c r="B60" s="55" t="s">
        <v>140</v>
      </c>
      <c r="C60" s="47"/>
      <c r="D60" s="55" t="s">
        <v>141</v>
      </c>
      <c r="E60" s="47"/>
      <c r="F60" s="47"/>
      <c r="G60" s="48"/>
      <c r="H60" s="107"/>
      <c r="I60" s="49"/>
      <c r="J60" s="49"/>
      <c r="K60" s="49"/>
      <c r="L60" s="49"/>
      <c r="M60" s="49"/>
      <c r="N60" s="49"/>
    </row>
    <row r="61" spans="1:14" ht="15.75" customHeight="1">
      <c r="A61" s="47"/>
      <c r="B61" s="57" t="s">
        <v>132</v>
      </c>
      <c r="C61" s="138">
        <f>F10</f>
        <v>0</v>
      </c>
      <c r="D61" s="132" t="str">
        <f>IFERROR(C61/$C$64,"")</f>
        <v/>
      </c>
      <c r="E61" s="108"/>
      <c r="F61" s="108"/>
      <c r="G61" s="108"/>
      <c r="H61" s="108"/>
    </row>
    <row r="62" spans="1:14" ht="15.75" customHeight="1">
      <c r="A62" s="47"/>
      <c r="B62" s="57" t="s">
        <v>30</v>
      </c>
      <c r="C62" s="138">
        <f>F34</f>
        <v>0</v>
      </c>
      <c r="D62" s="132" t="str">
        <f>IFERROR(C62/$C$64,"")</f>
        <v/>
      </c>
      <c r="H62" s="108"/>
    </row>
    <row r="63" spans="1:14" ht="15.75" customHeight="1">
      <c r="A63" s="47"/>
      <c r="B63" s="57" t="s">
        <v>28</v>
      </c>
      <c r="C63" s="138">
        <f>F56</f>
        <v>0</v>
      </c>
      <c r="D63" s="132" t="str">
        <f>IFERROR(C63/$C$64,"")</f>
        <v/>
      </c>
      <c r="H63" s="108"/>
    </row>
    <row r="64" spans="1:14" ht="15.75" customHeight="1">
      <c r="A64" s="47"/>
      <c r="B64" s="55" t="s">
        <v>142</v>
      </c>
      <c r="C64" s="56">
        <f>SUM(C61:C63)</f>
        <v>0</v>
      </c>
      <c r="D64" s="131">
        <f>SUM(D61:D63)</f>
        <v>0</v>
      </c>
      <c r="E64" s="55"/>
      <c r="F64" s="55"/>
      <c r="G64" s="55"/>
      <c r="H64" s="109"/>
      <c r="I64" s="55"/>
      <c r="J64" s="55"/>
      <c r="K64" s="55"/>
      <c r="L64" s="55"/>
      <c r="M64" s="55"/>
      <c r="N64" s="55"/>
    </row>
    <row r="66" spans="1:8" s="1" customFormat="1" ht="18.75" customHeight="1">
      <c r="A66" s="34" t="s">
        <v>143</v>
      </c>
      <c r="B66" s="18"/>
      <c r="C66" s="28"/>
      <c r="D66" s="32" t="s">
        <v>144</v>
      </c>
      <c r="E66" s="19"/>
      <c r="F66" s="19"/>
      <c r="G66" s="45" t="s">
        <v>145</v>
      </c>
      <c r="H66" s="46"/>
    </row>
    <row r="67" spans="1:8" s="1" customFormat="1">
      <c r="A67" s="143"/>
      <c r="B67" s="144" t="s">
        <v>146</v>
      </c>
      <c r="C67" s="145" t="s">
        <v>147</v>
      </c>
      <c r="D67" s="246"/>
      <c r="E67" s="144" t="s">
        <v>146</v>
      </c>
      <c r="F67" s="145" t="s">
        <v>147</v>
      </c>
      <c r="G67" s="246"/>
      <c r="H67" s="198" t="s">
        <v>146</v>
      </c>
    </row>
    <row r="68" spans="1:8" s="1" customFormat="1">
      <c r="A68" s="259" t="s">
        <v>3</v>
      </c>
      <c r="B68" s="122">
        <f>SUMIF('1 - Proposed Budget'!$D$13:$D$33,"MBE",'1 - Proposed Budget'!$F$13:$F$33)+SUMIF('1 - Proposed Budget'!$D$13:$D$33,"EVP - MBE",'1 - Proposed Budget'!$F$13:$F$33)</f>
        <v>0</v>
      </c>
      <c r="C68" s="262" t="s">
        <v>148</v>
      </c>
      <c r="D68" s="259" t="s">
        <v>3</v>
      </c>
      <c r="E68" s="122">
        <f>SUMIF('1 - Proposed Budget'!$D$37:$D$55,"MBE",'1 - Proposed Budget'!$F$37:$F$55)+SUMIF('1 - Proposed Budget'!$D$37:$D$55,"EVP - MBE",'1 - Proposed Budget'!$F$37:$F$55)</f>
        <v>0</v>
      </c>
      <c r="F68" s="262" t="s">
        <v>149</v>
      </c>
      <c r="G68" s="259" t="s">
        <v>3</v>
      </c>
      <c r="H68" s="146">
        <f>SUM(B68,E68)</f>
        <v>0</v>
      </c>
    </row>
    <row r="69" spans="1:8" s="1" customFormat="1" ht="15.75" thickBot="1">
      <c r="A69" s="260"/>
      <c r="B69" s="147" t="str">
        <f>IFERROR(B68/$B$76,"")</f>
        <v/>
      </c>
      <c r="C69" s="263"/>
      <c r="D69" s="260"/>
      <c r="E69" s="147" t="str">
        <f>IFERROR(E68/$E$76,"")</f>
        <v/>
      </c>
      <c r="F69" s="263"/>
      <c r="G69" s="260"/>
      <c r="H69" s="148" t="str">
        <f>IFERROR(H68/$H$76,"")</f>
        <v/>
      </c>
    </row>
    <row r="70" spans="1:8" s="1" customFormat="1" ht="15.75" thickBot="1">
      <c r="A70" s="261" t="s">
        <v>6</v>
      </c>
      <c r="B70" s="122">
        <f>SUMIF('1 - Proposed Budget'!$D$13:$D$33,"WBE",'1 - Proposed Budget'!$F$13:$F$33)+SUMIF('1 - Proposed Budget'!$D$13:$D$33,"EVP - WBE",'1 - Proposed Budget'!$F$13:$F$33)</f>
        <v>0</v>
      </c>
      <c r="C70" s="262" t="s">
        <v>150</v>
      </c>
      <c r="D70" s="264" t="s">
        <v>6</v>
      </c>
      <c r="E70" s="122">
        <f>SUMIF('1 - Proposed Budget'!$D$37:$D$55,"WBE",'1 - Proposed Budget'!$F$37:$F$55)+SUMIF('1 - Proposed Budget'!$D$37:$D$55,"EVP - WBE",'1 - Proposed Budget'!$F$37:$F$55)</f>
        <v>0</v>
      </c>
      <c r="F70" s="262" t="s">
        <v>150</v>
      </c>
      <c r="G70" s="264" t="s">
        <v>6</v>
      </c>
      <c r="H70" s="146">
        <f>SUM(B70,E70)</f>
        <v>0</v>
      </c>
    </row>
    <row r="71" spans="1:8" s="1" customFormat="1" ht="15.75" thickBot="1">
      <c r="A71" s="261"/>
      <c r="B71" s="147" t="str">
        <f>IFERROR(B70/$B$76,"")</f>
        <v/>
      </c>
      <c r="C71" s="263"/>
      <c r="D71" s="260"/>
      <c r="E71" s="147" t="str">
        <f>IFERROR(E70/$E$76,"")</f>
        <v/>
      </c>
      <c r="F71" s="263"/>
      <c r="G71" s="260"/>
      <c r="H71" s="148" t="str">
        <f>IFERROR(H70/$H$76,"")</f>
        <v/>
      </c>
    </row>
    <row r="72" spans="1:8" s="1" customFormat="1" ht="15.75" thickBot="1">
      <c r="A72" s="261" t="s">
        <v>8</v>
      </c>
      <c r="B72" s="121">
        <f>SUMIF('1 - Proposed Budget'!$D$13:$D$33,"Majority",'1 - Proposed Budget'!$F$13:$F$33)</f>
        <v>0</v>
      </c>
      <c r="C72" s="149"/>
      <c r="D72" s="264" t="s">
        <v>8</v>
      </c>
      <c r="E72" s="121">
        <f>SUMIF('1 - Proposed Budget'!$D$37:$D$55,"Majority",'1 - Proposed Budget'!$F$37:$F$55)</f>
        <v>0</v>
      </c>
      <c r="F72" s="149"/>
      <c r="G72" s="264" t="s">
        <v>8</v>
      </c>
      <c r="H72" s="146">
        <f>SUM(B72,E72)</f>
        <v>0</v>
      </c>
    </row>
    <row r="73" spans="1:8" s="1" customFormat="1" ht="15.75" thickBot="1">
      <c r="A73" s="261"/>
      <c r="B73" s="148" t="str">
        <f>IFERROR(B72/$B$76,"")</f>
        <v/>
      </c>
      <c r="C73" s="150"/>
      <c r="D73" s="260"/>
      <c r="E73" s="148" t="str">
        <f>IFERROR(E72/$E$76,"")</f>
        <v/>
      </c>
      <c r="F73" s="150"/>
      <c r="G73" s="260"/>
      <c r="H73" s="148" t="str">
        <f>IFERROR(H72/$H$76,"")</f>
        <v/>
      </c>
    </row>
    <row r="74" spans="1:8" s="1" customFormat="1">
      <c r="A74" s="257" t="s">
        <v>20</v>
      </c>
      <c r="B74" s="119">
        <f>SUMIF('1 - Proposed Budget'!$D$13:$D$33,"TBD",'1 - Proposed Budget'!$F$13:$F$33)</f>
        <v>0</v>
      </c>
      <c r="C74" s="151"/>
      <c r="D74" s="257" t="s">
        <v>20</v>
      </c>
      <c r="E74" s="119">
        <f>SUMIF('1 - Proposed Budget'!$D$37:$D$55,"TBD",'1 - Proposed Budget'!$F$37:$F$55)</f>
        <v>0</v>
      </c>
      <c r="F74" s="151"/>
      <c r="G74" s="257" t="s">
        <v>20</v>
      </c>
      <c r="H74" s="152">
        <f>SUM(B74,E74)</f>
        <v>0</v>
      </c>
    </row>
    <row r="75" spans="1:8" s="1" customFormat="1" ht="15.75" thickBot="1">
      <c r="A75" s="258"/>
      <c r="B75" s="153" t="str">
        <f>IFERROR(B74/$B$76,"")</f>
        <v/>
      </c>
      <c r="C75" s="151"/>
      <c r="D75" s="258"/>
      <c r="E75" s="153" t="str">
        <f>IFERROR(E74/$E$76,"")</f>
        <v/>
      </c>
      <c r="F75" s="151"/>
      <c r="G75" s="258"/>
      <c r="H75" s="153" t="str">
        <f>IFERROR(H74/$H$76,"")</f>
        <v/>
      </c>
    </row>
    <row r="76" spans="1:8" s="1" customFormat="1" ht="15.75" thickBot="1">
      <c r="A76" s="245" t="s">
        <v>151</v>
      </c>
      <c r="B76" s="152">
        <f>SUM(B68,B70,B72,B74)</f>
        <v>0</v>
      </c>
      <c r="C76" s="151"/>
      <c r="D76" s="245" t="s">
        <v>151</v>
      </c>
      <c r="E76" s="154">
        <f>SUM(E68,E70,E72,E74)</f>
        <v>0</v>
      </c>
      <c r="F76" s="151"/>
      <c r="G76" s="245" t="s">
        <v>151</v>
      </c>
      <c r="H76" s="154">
        <f>SUM(H68,H70,H72,H74)</f>
        <v>0</v>
      </c>
    </row>
    <row r="77" spans="1:8" s="1" customFormat="1" ht="15.75" thickBot="1">
      <c r="A77" s="155" t="s">
        <v>18</v>
      </c>
      <c r="B77" s="121">
        <f>SUMIF('1 - Proposed Budget'!$D$13:$D$33,"Nonprofit/Government",'1 - Proposed Budget'!$F$13:$F$33)</f>
        <v>0</v>
      </c>
      <c r="C77" s="151"/>
      <c r="D77" s="155" t="s">
        <v>18</v>
      </c>
      <c r="E77" s="121">
        <f>SUMIF('1 - Proposed Budget'!$D$37:$D$55,"Nonprofit/Government",'1 - Proposed Budget'!$F$37:$F$55)</f>
        <v>0</v>
      </c>
      <c r="F77" s="151"/>
      <c r="G77" s="155" t="s">
        <v>18</v>
      </c>
      <c r="H77" s="146">
        <f>SUM(B77,E77)</f>
        <v>0</v>
      </c>
    </row>
    <row r="78" spans="1:8" s="1" customFormat="1" ht="15.75" thickBot="1">
      <c r="A78" s="156" t="s">
        <v>16</v>
      </c>
      <c r="B78" s="120">
        <f>SUMIF('1 - Proposed Budget'!$D$13:$D$33,"TBD - FONO",'1 - Proposed Budget'!$F$13:$F$33)+SUMIF('1 - Proposed Budget'!$D$13:$D$33,"FONO",'1 - Proposed Budget'!$F$13:$F$33)</f>
        <v>0</v>
      </c>
      <c r="C78" s="151"/>
      <c r="D78" s="156" t="s">
        <v>16</v>
      </c>
      <c r="E78" s="120">
        <f>SUMIF('1 - Proposed Budget'!$D$37:$D$55,"TBD - FONO",'1 - Proposed Budget'!$F$37:$F$55)+SUMIF('1 - Proposed Budget'!$D$37:$D$55,"FONO",'1 - Proposed Budget'!$F$37:$F$55)</f>
        <v>0</v>
      </c>
      <c r="F78" s="151"/>
      <c r="G78" s="156" t="s">
        <v>16</v>
      </c>
      <c r="H78" s="157">
        <f>SUM(B78,E78)</f>
        <v>0</v>
      </c>
    </row>
    <row r="79" spans="1:8" s="1" customFormat="1">
      <c r="A79" s="257" t="s">
        <v>152</v>
      </c>
      <c r="B79" s="119" cm="1">
        <f t="array" ref="B79">IFERROR(((SUMPRODUCT(SUMIFS(Prof_Services[Proposed Scheduled Value],Prof_Services[OEO Registration],'Cell References'!A2:A6,Prof_Services[Local (Phila office)],"Yes")))),"")</f>
        <v>0</v>
      </c>
      <c r="C79" s="151"/>
      <c r="D79" s="257" t="s">
        <v>152</v>
      </c>
      <c r="E79" s="119" cm="1">
        <f t="array" ref="E79">IFERROR(((SUMPRODUCT(SUMIFS(Construction[Proposed Scheduled Value],Construction[OEO Registration],'Cell References'!A2:A6,Construction[Local (Phila office)],"Yes")))),"")</f>
        <v>0</v>
      </c>
      <c r="F79" s="151"/>
      <c r="G79" s="257" t="s">
        <v>152</v>
      </c>
      <c r="H79" s="152">
        <f>SUM(B79,E79)</f>
        <v>0</v>
      </c>
    </row>
    <row r="80" spans="1:8" s="1" customFormat="1" ht="15.75" thickBot="1">
      <c r="A80" s="258"/>
      <c r="B80" s="153" t="str">
        <f>IFERROR(B79/$B$76,"")</f>
        <v/>
      </c>
      <c r="C80" s="151"/>
      <c r="D80" s="258"/>
      <c r="E80" s="153" t="str">
        <f>IFERROR(E79/$E$76,"")</f>
        <v/>
      </c>
      <c r="F80" s="151"/>
      <c r="G80" s="258"/>
      <c r="H80" s="153" t="str">
        <f>IFERROR(H79/$H$76,"")</f>
        <v/>
      </c>
    </row>
    <row r="81" spans="1:9" s="1" customFormat="1">
      <c r="A81" s="158" t="s">
        <v>153</v>
      </c>
      <c r="B81" s="159">
        <f>F34</f>
        <v>0</v>
      </c>
      <c r="C81" s="151"/>
      <c r="D81" s="158" t="s">
        <v>154</v>
      </c>
      <c r="E81" s="159">
        <f>F56</f>
        <v>0</v>
      </c>
      <c r="F81" s="151"/>
      <c r="G81" s="158" t="s">
        <v>155</v>
      </c>
      <c r="H81" s="159">
        <f>B81+E81+F10</f>
        <v>0</v>
      </c>
    </row>
    <row r="82" spans="1:9" s="1" customFormat="1">
      <c r="A82" s="7"/>
      <c r="B82" s="6"/>
      <c r="C82" s="6"/>
      <c r="D82" s="6"/>
      <c r="E82" s="5"/>
      <c r="F82" s="5"/>
      <c r="G82" s="7"/>
      <c r="H82" s="6"/>
      <c r="I82" s="6"/>
    </row>
  </sheetData>
  <sheetProtection insertRows="0" deleteRows="0" sort="0" autoFilter="0"/>
  <dataConsolidate/>
  <mergeCells count="20">
    <mergeCell ref="F68:F69"/>
    <mergeCell ref="F70:F71"/>
    <mergeCell ref="A72:A73"/>
    <mergeCell ref="A1:D1"/>
    <mergeCell ref="D74:D75"/>
    <mergeCell ref="G79:G80"/>
    <mergeCell ref="A68:A69"/>
    <mergeCell ref="A70:A71"/>
    <mergeCell ref="A74:A75"/>
    <mergeCell ref="A79:A80"/>
    <mergeCell ref="D79:D80"/>
    <mergeCell ref="C68:C69"/>
    <mergeCell ref="C70:C71"/>
    <mergeCell ref="G68:G69"/>
    <mergeCell ref="D68:D69"/>
    <mergeCell ref="G74:G75"/>
    <mergeCell ref="G72:G73"/>
    <mergeCell ref="G70:G71"/>
    <mergeCell ref="D70:D71"/>
    <mergeCell ref="D72:D73"/>
  </mergeCells>
  <printOptions horizontalCentered="1"/>
  <pageMargins left="0.25" right="0.25" top="0.75" bottom="0.75" header="0.3" footer="0.3"/>
  <pageSetup scale="44" fitToHeight="0" orientation="landscape" r:id="rId1"/>
  <tableParts count="3">
    <tablePart r:id="rId2"/>
    <tablePart r:id="rId3"/>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D2A9B711-E3C4-419F-AE80-48AF5BC6E7BB}">
          <x14:formula1>
            <xm:f>'Cell References'!$A$2:$A$8</xm:f>
          </x14:formula1>
          <xm:sqref>E57 D9</xm:sqref>
        </x14:dataValidation>
        <x14:dataValidation type="list" allowBlank="1" showInputMessage="1" showErrorMessage="1" xr:uid="{11A790F8-96B5-49DC-95A9-B59744197750}">
          <x14:formula1>
            <xm:f>'Cell References'!$A$2:$A$9</xm:f>
          </x14:formula1>
          <xm:sqref>D37:D55 D13:D33</xm:sqref>
        </x14:dataValidation>
        <x14:dataValidation type="list" allowBlank="1" showInputMessage="1" showErrorMessage="1" xr:uid="{0C2816A0-C9BE-4ACB-9A0D-4F55A82BF5E4}">
          <x14:formula1>
            <xm:f>'Cell References'!$A$88:$A$90</xm:f>
          </x14:formula1>
          <xm:sqref>E37:E55 E13:E33 E9</xm:sqref>
        </x14:dataValidation>
        <x14:dataValidation type="list" allowBlank="1" showInputMessage="1" showErrorMessage="1" xr:uid="{4600B276-142E-49E4-888B-50BAC9E7A799}">
          <x14:formula1>
            <xm:f>'Cell References'!$A$22:$A$47</xm:f>
          </x14:formula1>
          <xm:sqref>C13:C33</xm:sqref>
        </x14:dataValidation>
        <x14:dataValidation type="list" allowBlank="1" showInputMessage="1" showErrorMessage="1" xr:uid="{04A848BF-B354-4259-99C9-99BA4E2984B5}">
          <x14:formula1>
            <xm:f>'Cell References'!$A$49:$A$76</xm:f>
          </x14:formula1>
          <xm:sqref>C57</xm:sqref>
        </x14:dataValidation>
        <x14:dataValidation type="list" allowBlank="1" showInputMessage="1" showErrorMessage="1" xr:uid="{22E268C5-B314-44D8-9FCA-D9121A33D3D0}">
          <x14:formula1>
            <xm:f>'Cell References'!$A$49:$A$77</xm:f>
          </x14:formula1>
          <xm:sqref>C37:C55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BCFE2-F911-4BA2-ADE5-12ED8A45DB04}">
  <dimension ref="A1:M34"/>
  <sheetViews>
    <sheetView zoomScale="115" zoomScaleNormal="115" workbookViewId="0">
      <selection sqref="A1:L1"/>
    </sheetView>
  </sheetViews>
  <sheetFormatPr defaultRowHeight="15"/>
  <cols>
    <col min="1" max="1" width="16.7109375" bestFit="1" customWidth="1"/>
    <col min="2" max="2" width="9.5703125" bestFit="1" customWidth="1"/>
  </cols>
  <sheetData>
    <row r="1" spans="1:12" s="244" customFormat="1" ht="24" thickBot="1">
      <c r="A1" s="265" t="s">
        <v>94</v>
      </c>
      <c r="B1" s="266"/>
      <c r="C1" s="266"/>
      <c r="D1" s="266"/>
      <c r="E1" s="266"/>
      <c r="F1" s="266"/>
      <c r="G1" s="266"/>
      <c r="H1" s="266"/>
      <c r="I1" s="266"/>
      <c r="J1" s="266"/>
      <c r="K1" s="266"/>
      <c r="L1" s="267"/>
    </row>
    <row r="2" spans="1:12">
      <c r="A2" s="54" t="s">
        <v>122</v>
      </c>
      <c r="B2" t="str">
        <f>'1 - Proposed Budget'!B2</f>
        <v>Applicant Organization</v>
      </c>
      <c r="C2" s="110"/>
    </row>
    <row r="3" spans="1:12">
      <c r="A3" s="54" t="s">
        <v>124</v>
      </c>
      <c r="B3" t="str">
        <f>'1 - Proposed Budget'!B3</f>
        <v>Site Name</v>
      </c>
      <c r="C3" s="110"/>
    </row>
    <row r="4" spans="1:12">
      <c r="A4" s="54" t="s">
        <v>126</v>
      </c>
      <c r="B4" s="115" t="str">
        <f>'1 - Proposed Budget'!B4</f>
        <v>Date</v>
      </c>
      <c r="C4" s="110"/>
    </row>
    <row r="5" spans="1:12">
      <c r="A5" s="54"/>
      <c r="B5" s="115"/>
      <c r="C5" s="110"/>
    </row>
    <row r="6" spans="1:12" ht="18.75">
      <c r="A6" s="165" t="s">
        <v>156</v>
      </c>
      <c r="B6" s="165"/>
      <c r="C6" s="166"/>
      <c r="D6" s="165"/>
    </row>
    <row r="7" spans="1:12">
      <c r="C7" s="110"/>
    </row>
    <row r="8" spans="1:12">
      <c r="A8" s="54" t="s">
        <v>157</v>
      </c>
    </row>
    <row r="33" spans="1:13">
      <c r="A33" s="268" t="s">
        <v>158</v>
      </c>
      <c r="B33" s="268"/>
      <c r="C33" s="268"/>
      <c r="D33" s="268"/>
      <c r="E33" s="268"/>
      <c r="F33" s="268"/>
      <c r="G33" s="268"/>
      <c r="H33" s="268"/>
      <c r="I33" s="268"/>
      <c r="J33" s="268"/>
      <c r="K33" s="268"/>
      <c r="L33" s="268"/>
      <c r="M33" s="268"/>
    </row>
    <row r="34" spans="1:13">
      <c r="A34" s="268"/>
      <c r="B34" s="268"/>
      <c r="C34" s="268"/>
      <c r="D34" s="268"/>
      <c r="E34" s="268"/>
      <c r="F34" s="268"/>
      <c r="G34" s="268"/>
      <c r="H34" s="268"/>
      <c r="I34" s="268"/>
      <c r="J34" s="268"/>
      <c r="K34" s="268"/>
      <c r="L34" s="268"/>
      <c r="M34" s="268"/>
    </row>
  </sheetData>
  <mergeCells count="2">
    <mergeCell ref="A33:M34"/>
    <mergeCell ref="A1:L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2C9F6-64DD-4038-93AA-982AD829781D}">
  <sheetPr>
    <pageSetUpPr fitToPage="1"/>
  </sheetPr>
  <dimension ref="A1:E85"/>
  <sheetViews>
    <sheetView zoomScaleNormal="100" workbookViewId="0">
      <selection activeCell="E1" sqref="E1"/>
    </sheetView>
  </sheetViews>
  <sheetFormatPr defaultColWidth="9.140625" defaultRowHeight="15"/>
  <cols>
    <col min="1" max="1" width="25.85546875" bestFit="1" customWidth="1"/>
    <col min="2" max="2" width="42.5703125" bestFit="1" customWidth="1"/>
    <col min="3" max="3" width="27.140625" style="110" bestFit="1" customWidth="1"/>
    <col min="4" max="4" width="19.5703125" bestFit="1" customWidth="1"/>
    <col min="5" max="5" width="29.5703125" customWidth="1"/>
  </cols>
  <sheetData>
    <row r="1" spans="1:5" s="244" customFormat="1" ht="24" thickBot="1">
      <c r="A1" s="265" t="s">
        <v>94</v>
      </c>
      <c r="B1" s="266"/>
      <c r="C1" s="266"/>
      <c r="D1" s="267"/>
    </row>
    <row r="2" spans="1:5" ht="18.75">
      <c r="A2" s="163" t="s">
        <v>159</v>
      </c>
      <c r="B2" s="163"/>
      <c r="C2" s="164"/>
      <c r="D2" s="163"/>
      <c r="E2" s="162"/>
    </row>
    <row r="4" spans="1:5">
      <c r="A4" s="54" t="s">
        <v>122</v>
      </c>
      <c r="B4" t="str">
        <f>'1 - Proposed Budget'!B2</f>
        <v>Applicant Organization</v>
      </c>
    </row>
    <row r="5" spans="1:5">
      <c r="A5" s="54" t="s">
        <v>124</v>
      </c>
      <c r="B5" t="str">
        <f>'1 - Proposed Budget'!B3</f>
        <v>Site Name</v>
      </c>
    </row>
    <row r="6" spans="1:5">
      <c r="A6" s="54" t="s">
        <v>126</v>
      </c>
      <c r="B6" s="115" t="str">
        <f>'1 - Proposed Budget'!B4</f>
        <v>Date</v>
      </c>
    </row>
    <row r="8" spans="1:5" ht="21.75" customHeight="1">
      <c r="A8" s="117" t="s">
        <v>160</v>
      </c>
      <c r="B8" s="44"/>
      <c r="C8" s="44"/>
      <c r="D8" s="37"/>
      <c r="E8" s="37"/>
    </row>
    <row r="10" spans="1:5" ht="23.25">
      <c r="A10" s="47"/>
      <c r="B10" s="55" t="s">
        <v>142</v>
      </c>
      <c r="C10" s="56">
        <f>C15+C43+C78+C85</f>
        <v>0</v>
      </c>
      <c r="D10" s="47"/>
      <c r="E10" s="47"/>
    </row>
    <row r="12" spans="1:5" ht="18.75">
      <c r="A12" s="21" t="s">
        <v>132</v>
      </c>
      <c r="B12" s="73"/>
      <c r="C12" s="73"/>
      <c r="D12" s="73"/>
      <c r="E12" s="170"/>
    </row>
    <row r="13" spans="1:5">
      <c r="A13" s="72" t="s">
        <v>161</v>
      </c>
      <c r="B13" s="174" t="s">
        <v>129</v>
      </c>
      <c r="C13" s="175" t="s">
        <v>162</v>
      </c>
      <c r="D13" s="175" t="s">
        <v>163</v>
      </c>
      <c r="E13" s="171" t="s">
        <v>164</v>
      </c>
    </row>
    <row r="14" spans="1:5">
      <c r="A14" s="74" t="s">
        <v>132</v>
      </c>
      <c r="B14" s="75" t="s">
        <v>165</v>
      </c>
      <c r="C14" s="111">
        <f>'1 - Proposed Budget'!G10</f>
        <v>0</v>
      </c>
      <c r="D14" s="177" t="str">
        <f>IFERROR(C14/$C$10,"")</f>
        <v/>
      </c>
      <c r="E14" s="172" t="str">
        <f>IFERROR(C14/C15,"")</f>
        <v/>
      </c>
    </row>
    <row r="15" spans="1:5" ht="18.75">
      <c r="A15" s="73"/>
      <c r="B15" s="98" t="s">
        <v>166</v>
      </c>
      <c r="C15" s="160">
        <f>SUM(C14)</f>
        <v>0</v>
      </c>
      <c r="D15" s="161" t="str">
        <f>IFERROR(C15/$C$10,"")</f>
        <v/>
      </c>
      <c r="E15" s="173"/>
    </row>
    <row r="16" spans="1:5">
      <c r="A16" s="76"/>
      <c r="B16" s="76"/>
      <c r="D16" s="66"/>
    </row>
    <row r="17" spans="1:5" ht="18.75">
      <c r="A17" s="52" t="s">
        <v>135</v>
      </c>
      <c r="B17" s="77"/>
      <c r="C17" s="77"/>
      <c r="D17" s="77"/>
      <c r="E17" s="178"/>
    </row>
    <row r="18" spans="1:5">
      <c r="A18" s="71" t="s">
        <v>161</v>
      </c>
      <c r="B18" s="54" t="s">
        <v>129</v>
      </c>
      <c r="C18" s="175" t="s">
        <v>162</v>
      </c>
      <c r="D18" s="175" t="s">
        <v>163</v>
      </c>
      <c r="E18" s="171" t="s">
        <v>167</v>
      </c>
    </row>
    <row r="19" spans="1:5">
      <c r="A19" s="78" t="s">
        <v>7</v>
      </c>
      <c r="B19" s="84" t="s">
        <v>7</v>
      </c>
      <c r="C19" s="111">
        <f>SUMIF('1 - Proposed Budget'!$C:$C,'3 - Discipline &amp; Scope Totals'!B19,'1 - Proposed Budget'!$K:$K)</f>
        <v>0</v>
      </c>
      <c r="D19" s="177" t="str">
        <f>IFERROR(C19/$C$10,"")</f>
        <v/>
      </c>
      <c r="E19" s="172" t="str">
        <f>IFERROR(C19/$C$43,"")</f>
        <v/>
      </c>
    </row>
    <row r="20" spans="1:5">
      <c r="A20" s="80" t="s">
        <v>27</v>
      </c>
      <c r="B20" s="85" t="s">
        <v>27</v>
      </c>
      <c r="C20" s="179">
        <f>SUMIF('1 - Proposed Budget'!$C:$C,'3 - Discipline &amp; Scope Totals'!B20,'1 - Proposed Budget'!$K:$K)</f>
        <v>0</v>
      </c>
      <c r="D20" s="180" t="str">
        <f>IFERROR(C20/$C$10,"")</f>
        <v/>
      </c>
      <c r="E20" s="183" t="str">
        <f>IFERROR(C20/$C$43,"")</f>
        <v/>
      </c>
    </row>
    <row r="21" spans="1:5">
      <c r="A21" s="269" t="s">
        <v>30</v>
      </c>
      <c r="B21" s="79" t="s">
        <v>38</v>
      </c>
      <c r="C21" s="110">
        <f>SUMIF('1 - Proposed Budget'!$C:$C,'3 - Discipline &amp; Scope Totals'!B21,'1 - Proposed Budget'!$K:$K)</f>
        <v>0</v>
      </c>
      <c r="D21" s="176" t="str">
        <f t="shared" ref="D21:D42" si="0">IFERROR(C21/$C$10,"")</f>
        <v/>
      </c>
      <c r="E21" s="184" t="str">
        <f>IFERROR(C21/$C$43,"")</f>
        <v/>
      </c>
    </row>
    <row r="22" spans="1:5">
      <c r="A22" s="270"/>
      <c r="B22" s="79" t="s">
        <v>39</v>
      </c>
      <c r="C22" s="110">
        <f>SUMIF('1 - Proposed Budget'!$C:$C,'3 - Discipline &amp; Scope Totals'!B22,'1 - Proposed Budget'!$K:$K)</f>
        <v>0</v>
      </c>
      <c r="D22" s="176" t="str">
        <f t="shared" si="0"/>
        <v/>
      </c>
      <c r="E22" s="184" t="str">
        <f>IFERROR(C22/$C$43,"")</f>
        <v/>
      </c>
    </row>
    <row r="23" spans="1:5">
      <c r="A23" s="270"/>
      <c r="B23" s="79" t="s">
        <v>40</v>
      </c>
      <c r="C23" s="110">
        <f>SUMIF('1 - Proposed Budget'!$C:$C,'3 - Discipline &amp; Scope Totals'!B23,'1 - Proposed Budget'!$K:$K)</f>
        <v>0</v>
      </c>
      <c r="D23" s="176" t="str">
        <f t="shared" si="0"/>
        <v/>
      </c>
      <c r="E23" s="184" t="str">
        <f t="shared" ref="E23:E42" si="1">IFERROR(C23/$C$43,"")</f>
        <v/>
      </c>
    </row>
    <row r="24" spans="1:5">
      <c r="A24" s="270"/>
      <c r="B24" s="79" t="s">
        <v>41</v>
      </c>
      <c r="C24" s="110">
        <f>SUMIF('1 - Proposed Budget'!$C:$C,'3 - Discipline &amp; Scope Totals'!B24,'1 - Proposed Budget'!$K:$K)</f>
        <v>0</v>
      </c>
      <c r="D24" s="176" t="str">
        <f t="shared" si="0"/>
        <v/>
      </c>
      <c r="E24" s="184" t="str">
        <f t="shared" si="1"/>
        <v/>
      </c>
    </row>
    <row r="25" spans="1:5">
      <c r="A25" s="270"/>
      <c r="B25" s="79" t="s">
        <v>42</v>
      </c>
      <c r="C25" s="110">
        <f>SUMIF('1 - Proposed Budget'!$C:$C,'3 - Discipline &amp; Scope Totals'!B25,'1 - Proposed Budget'!$K:$K)</f>
        <v>0</v>
      </c>
      <c r="D25" s="176" t="str">
        <f t="shared" si="0"/>
        <v/>
      </c>
      <c r="E25" s="184" t="str">
        <f t="shared" si="1"/>
        <v/>
      </c>
    </row>
    <row r="26" spans="1:5">
      <c r="A26" s="270"/>
      <c r="B26" s="79" t="s">
        <v>43</v>
      </c>
      <c r="C26" s="110">
        <f>SUMIF('1 - Proposed Budget'!$C:$C,'3 - Discipline &amp; Scope Totals'!B26,'1 - Proposed Budget'!$K:$K)</f>
        <v>0</v>
      </c>
      <c r="D26" s="176" t="str">
        <f t="shared" si="0"/>
        <v/>
      </c>
      <c r="E26" s="184" t="str">
        <f t="shared" si="1"/>
        <v/>
      </c>
    </row>
    <row r="27" spans="1:5">
      <c r="A27" s="270"/>
      <c r="B27" s="79" t="s">
        <v>44</v>
      </c>
      <c r="C27" s="110">
        <f>SUMIF('1 - Proposed Budget'!$C:$C,'3 - Discipline &amp; Scope Totals'!B27,'1 - Proposed Budget'!$K:$K)</f>
        <v>0</v>
      </c>
      <c r="D27" s="176" t="str">
        <f t="shared" si="0"/>
        <v/>
      </c>
      <c r="E27" s="184" t="str">
        <f t="shared" si="1"/>
        <v/>
      </c>
    </row>
    <row r="28" spans="1:5">
      <c r="A28" s="270"/>
      <c r="B28" s="79" t="s">
        <v>45</v>
      </c>
      <c r="C28" s="110">
        <f>SUMIF('1 - Proposed Budget'!$C:$C,'3 - Discipline &amp; Scope Totals'!B28,'1 - Proposed Budget'!$K:$K)</f>
        <v>0</v>
      </c>
      <c r="D28" s="176" t="str">
        <f t="shared" si="0"/>
        <v/>
      </c>
      <c r="E28" s="184" t="str">
        <f t="shared" si="1"/>
        <v/>
      </c>
    </row>
    <row r="29" spans="1:5">
      <c r="A29" s="270"/>
      <c r="B29" s="79" t="s">
        <v>46</v>
      </c>
      <c r="C29" s="110">
        <f>SUMIF('1 - Proposed Budget'!$C:$C,'3 - Discipline &amp; Scope Totals'!B29,'1 - Proposed Budget'!$K:$K)</f>
        <v>0</v>
      </c>
      <c r="D29" s="176" t="str">
        <f t="shared" si="0"/>
        <v/>
      </c>
      <c r="E29" s="184" t="str">
        <f t="shared" si="1"/>
        <v/>
      </c>
    </row>
    <row r="30" spans="1:5">
      <c r="A30" s="270"/>
      <c r="B30" s="79" t="s">
        <v>47</v>
      </c>
      <c r="C30" s="110">
        <f>SUMIF('1 - Proposed Budget'!$C:$C,'3 - Discipline &amp; Scope Totals'!B30,'1 - Proposed Budget'!$K:$K)</f>
        <v>0</v>
      </c>
      <c r="D30" s="176" t="str">
        <f t="shared" si="0"/>
        <v/>
      </c>
      <c r="E30" s="184" t="str">
        <f t="shared" si="1"/>
        <v/>
      </c>
    </row>
    <row r="31" spans="1:5">
      <c r="A31" s="270"/>
      <c r="B31" s="79" t="s">
        <v>48</v>
      </c>
      <c r="C31" s="110">
        <f>SUMIF('1 - Proposed Budget'!$C:$C,'3 - Discipline &amp; Scope Totals'!B31,'1 - Proposed Budget'!$K:$K)</f>
        <v>0</v>
      </c>
      <c r="D31" s="176" t="str">
        <f t="shared" si="0"/>
        <v/>
      </c>
      <c r="E31" s="184" t="str">
        <f t="shared" si="1"/>
        <v/>
      </c>
    </row>
    <row r="32" spans="1:5">
      <c r="A32" s="270"/>
      <c r="B32" s="79" t="s">
        <v>49</v>
      </c>
      <c r="C32" s="110">
        <f>SUMIF('1 - Proposed Budget'!$C:$C,'3 - Discipline &amp; Scope Totals'!B32,'1 - Proposed Budget'!$K:$K)</f>
        <v>0</v>
      </c>
      <c r="D32" s="176" t="str">
        <f t="shared" si="0"/>
        <v/>
      </c>
      <c r="E32" s="184" t="str">
        <f t="shared" si="1"/>
        <v/>
      </c>
    </row>
    <row r="33" spans="1:5">
      <c r="A33" s="270"/>
      <c r="B33" s="79" t="s">
        <v>50</v>
      </c>
      <c r="C33" s="110">
        <f>SUMIF('1 - Proposed Budget'!$C:$C,'3 - Discipline &amp; Scope Totals'!B33,'1 - Proposed Budget'!$K:$K)</f>
        <v>0</v>
      </c>
      <c r="D33" s="176" t="str">
        <f t="shared" si="0"/>
        <v/>
      </c>
      <c r="E33" s="184" t="str">
        <f t="shared" si="1"/>
        <v/>
      </c>
    </row>
    <row r="34" spans="1:5">
      <c r="A34" s="270"/>
      <c r="B34" s="79" t="s">
        <v>51</v>
      </c>
      <c r="C34" s="110">
        <f>SUMIF('1 - Proposed Budget'!$C:$C,'3 - Discipline &amp; Scope Totals'!B34,'1 - Proposed Budget'!$K:$K)</f>
        <v>0</v>
      </c>
      <c r="D34" s="176" t="str">
        <f t="shared" si="0"/>
        <v/>
      </c>
      <c r="E34" s="184" t="str">
        <f t="shared" si="1"/>
        <v/>
      </c>
    </row>
    <row r="35" spans="1:5">
      <c r="A35" s="270"/>
      <c r="B35" s="79" t="s">
        <v>52</v>
      </c>
      <c r="C35" s="110">
        <f>SUMIF('1 - Proposed Budget'!$C:$C,'3 - Discipline &amp; Scope Totals'!B35,'1 - Proposed Budget'!$K:$K)</f>
        <v>0</v>
      </c>
      <c r="D35" s="176" t="str">
        <f t="shared" si="0"/>
        <v/>
      </c>
      <c r="E35" s="184" t="str">
        <f t="shared" si="1"/>
        <v/>
      </c>
    </row>
    <row r="36" spans="1:5">
      <c r="A36" s="270"/>
      <c r="B36" s="79" t="s">
        <v>53</v>
      </c>
      <c r="C36" s="110">
        <f>SUMIF('1 - Proposed Budget'!$C:$C,'3 - Discipline &amp; Scope Totals'!B36,'1 - Proposed Budget'!$K:$K)</f>
        <v>0</v>
      </c>
      <c r="D36" s="176" t="str">
        <f t="shared" si="0"/>
        <v/>
      </c>
      <c r="E36" s="184" t="str">
        <f t="shared" si="1"/>
        <v/>
      </c>
    </row>
    <row r="37" spans="1:5">
      <c r="A37" s="270"/>
      <c r="B37" s="79" t="s">
        <v>54</v>
      </c>
      <c r="C37" s="110">
        <f>SUMIF('1 - Proposed Budget'!$C:$C,'3 - Discipline &amp; Scope Totals'!B37,'1 - Proposed Budget'!$K:$K)</f>
        <v>0</v>
      </c>
      <c r="D37" s="176" t="str">
        <f t="shared" si="0"/>
        <v/>
      </c>
      <c r="E37" s="184" t="str">
        <f t="shared" si="1"/>
        <v/>
      </c>
    </row>
    <row r="38" spans="1:5">
      <c r="A38" s="270"/>
      <c r="B38" s="79" t="s">
        <v>55</v>
      </c>
      <c r="C38" s="110">
        <f>SUMIF('1 - Proposed Budget'!$C:$C,'3 - Discipline &amp; Scope Totals'!B38,'1 - Proposed Budget'!$K:$K)</f>
        <v>0</v>
      </c>
      <c r="D38" s="176" t="str">
        <f t="shared" si="0"/>
        <v/>
      </c>
      <c r="E38" s="184" t="str">
        <f t="shared" si="1"/>
        <v/>
      </c>
    </row>
    <row r="39" spans="1:5">
      <c r="A39" s="270"/>
      <c r="B39" s="79" t="s">
        <v>56</v>
      </c>
      <c r="C39" s="110">
        <f>SUMIF('1 - Proposed Budget'!$C:$C,'3 - Discipline &amp; Scope Totals'!B39,'1 - Proposed Budget'!$K:$K)</f>
        <v>0</v>
      </c>
      <c r="D39" s="176" t="str">
        <f t="shared" si="0"/>
        <v/>
      </c>
      <c r="E39" s="184" t="str">
        <f t="shared" si="1"/>
        <v/>
      </c>
    </row>
    <row r="40" spans="1:5">
      <c r="A40" s="270"/>
      <c r="B40" s="79" t="s">
        <v>57</v>
      </c>
      <c r="C40" s="110">
        <f>SUMIF('1 - Proposed Budget'!$C:$C,'3 - Discipline &amp; Scope Totals'!B40,'1 - Proposed Budget'!$K:$K)</f>
        <v>0</v>
      </c>
      <c r="D40" s="176" t="str">
        <f t="shared" si="0"/>
        <v/>
      </c>
      <c r="E40" s="184" t="str">
        <f t="shared" si="1"/>
        <v/>
      </c>
    </row>
    <row r="41" spans="1:5">
      <c r="A41" s="270"/>
      <c r="B41" s="79" t="s">
        <v>58</v>
      </c>
      <c r="C41" s="110">
        <f>SUMIF('1 - Proposed Budget'!$C:$C,'3 - Discipline &amp; Scope Totals'!B41,'1 - Proposed Budget'!$K:$K)</f>
        <v>0</v>
      </c>
      <c r="D41" s="176"/>
      <c r="E41" s="184"/>
    </row>
    <row r="42" spans="1:5">
      <c r="A42" s="270"/>
      <c r="B42" s="79" t="s">
        <v>37</v>
      </c>
      <c r="C42" s="110">
        <f>SUMIF('1 - Proposed Budget'!$C:$C,'3 - Discipline &amp; Scope Totals'!B42,'1 - Proposed Budget'!$K:$K)</f>
        <v>0</v>
      </c>
      <c r="D42" s="176" t="str">
        <f t="shared" si="0"/>
        <v/>
      </c>
      <c r="E42" s="184" t="str">
        <f t="shared" si="1"/>
        <v/>
      </c>
    </row>
    <row r="43" spans="1:5" ht="18.75">
      <c r="A43" s="81"/>
      <c r="B43" s="97" t="s">
        <v>168</v>
      </c>
      <c r="C43" s="68">
        <f>SUM(C19:C42)</f>
        <v>0</v>
      </c>
      <c r="D43" s="113" t="str">
        <f>IFERROR(C43/$C$10,"")</f>
        <v/>
      </c>
      <c r="E43" s="113"/>
    </row>
    <row r="44" spans="1:5">
      <c r="A44" s="76"/>
      <c r="B44" s="76"/>
      <c r="D44" s="66"/>
    </row>
    <row r="45" spans="1:5" ht="18.75">
      <c r="A45" s="53" t="s">
        <v>28</v>
      </c>
      <c r="B45" s="69"/>
      <c r="C45" s="69"/>
      <c r="D45" s="69"/>
      <c r="E45" s="69"/>
    </row>
    <row r="46" spans="1:5">
      <c r="A46" s="70" t="s">
        <v>161</v>
      </c>
      <c r="B46" s="54" t="s">
        <v>129</v>
      </c>
      <c r="C46" s="175" t="s">
        <v>162</v>
      </c>
      <c r="D46" s="175" t="s">
        <v>163</v>
      </c>
      <c r="E46" s="171" t="s">
        <v>169</v>
      </c>
    </row>
    <row r="47" spans="1:5">
      <c r="A47" s="271" t="s">
        <v>28</v>
      </c>
      <c r="B47" s="182" t="s">
        <v>129</v>
      </c>
      <c r="C47" s="192">
        <f>SUM(C48:C63)</f>
        <v>0</v>
      </c>
      <c r="D47" s="193" t="str">
        <f>IFERROR(C47/$C$10,"")</f>
        <v/>
      </c>
      <c r="E47" s="194" t="str">
        <f t="shared" ref="E47:E65" si="2">IFERROR(C47/$C$78,"")</f>
        <v/>
      </c>
    </row>
    <row r="48" spans="1:5">
      <c r="A48" s="271"/>
      <c r="B48" s="1" t="s">
        <v>61</v>
      </c>
      <c r="C48" s="134">
        <f>SUMIF('1 - Proposed Budget'!$C:$C,'3 - Discipline &amp; Scope Totals'!B48,'1 - Proposed Budget'!$K:$K)</f>
        <v>0</v>
      </c>
      <c r="D48" s="181" t="str">
        <f>IFERROR(C48/$C$10,"")</f>
        <v/>
      </c>
      <c r="E48" s="136" t="str">
        <f t="shared" si="2"/>
        <v/>
      </c>
    </row>
    <row r="49" spans="1:5">
      <c r="A49" s="271"/>
      <c r="B49" s="1" t="s">
        <v>62</v>
      </c>
      <c r="C49" s="134">
        <f>SUMIF('1 - Proposed Budget'!$C:$C,'3 - Discipline &amp; Scope Totals'!B49,'1 - Proposed Budget'!$K:$K)</f>
        <v>0</v>
      </c>
      <c r="D49" s="181" t="str">
        <f t="shared" ref="D49:D62" si="3">IFERROR(C49/$C$10,"")</f>
        <v/>
      </c>
      <c r="E49" s="136" t="str">
        <f t="shared" si="2"/>
        <v/>
      </c>
    </row>
    <row r="50" spans="1:5">
      <c r="A50" s="271"/>
      <c r="B50" s="1" t="s">
        <v>63</v>
      </c>
      <c r="C50" s="134">
        <f>SUMIF('1 - Proposed Budget'!$C:$C,'3 - Discipline &amp; Scope Totals'!B50,'1 - Proposed Budget'!$K:$K)</f>
        <v>0</v>
      </c>
      <c r="D50" s="181" t="str">
        <f t="shared" si="3"/>
        <v/>
      </c>
      <c r="E50" s="136" t="str">
        <f t="shared" si="2"/>
        <v/>
      </c>
    </row>
    <row r="51" spans="1:5">
      <c r="A51" s="271"/>
      <c r="B51" s="1" t="s">
        <v>64</v>
      </c>
      <c r="C51" s="134">
        <f>SUMIF('1 - Proposed Budget'!$C:$C,'3 - Discipline &amp; Scope Totals'!B51,'1 - Proposed Budget'!$K:$K)</f>
        <v>0</v>
      </c>
      <c r="D51" s="181" t="str">
        <f t="shared" si="3"/>
        <v/>
      </c>
      <c r="E51" s="136" t="str">
        <f t="shared" si="2"/>
        <v/>
      </c>
    </row>
    <row r="52" spans="1:5">
      <c r="A52" s="271"/>
      <c r="B52" s="1" t="s">
        <v>65</v>
      </c>
      <c r="C52" s="134">
        <f>SUMIF('1 - Proposed Budget'!$C:$C,'3 - Discipline &amp; Scope Totals'!B52,'1 - Proposed Budget'!$K:$K)</f>
        <v>0</v>
      </c>
      <c r="D52" s="181" t="str">
        <f t="shared" si="3"/>
        <v/>
      </c>
      <c r="E52" s="136" t="str">
        <f t="shared" si="2"/>
        <v/>
      </c>
    </row>
    <row r="53" spans="1:5">
      <c r="A53" s="271"/>
      <c r="B53" s="1" t="s">
        <v>66</v>
      </c>
      <c r="C53" s="134">
        <f>SUMIF('1 - Proposed Budget'!$C:$C,'3 - Discipline &amp; Scope Totals'!B53,'1 - Proposed Budget'!$K:$K)</f>
        <v>0</v>
      </c>
      <c r="D53" s="181" t="str">
        <f t="shared" si="3"/>
        <v/>
      </c>
      <c r="E53" s="136" t="str">
        <f t="shared" si="2"/>
        <v/>
      </c>
    </row>
    <row r="54" spans="1:5">
      <c r="A54" s="271"/>
      <c r="B54" s="1" t="s">
        <v>67</v>
      </c>
      <c r="C54" s="134">
        <f>SUMIF('1 - Proposed Budget'!$C:$C,'3 - Discipline &amp; Scope Totals'!B54,'1 - Proposed Budget'!$K:$K)</f>
        <v>0</v>
      </c>
      <c r="D54" s="181" t="str">
        <f t="shared" si="3"/>
        <v/>
      </c>
      <c r="E54" s="136" t="str">
        <f t="shared" si="2"/>
        <v/>
      </c>
    </row>
    <row r="55" spans="1:5">
      <c r="A55" s="271"/>
      <c r="B55" s="1" t="s">
        <v>68</v>
      </c>
      <c r="C55" s="134">
        <f>SUMIF('1 - Proposed Budget'!$C:$C,'3 - Discipline &amp; Scope Totals'!B55,'1 - Proposed Budget'!$K:$K)</f>
        <v>0</v>
      </c>
      <c r="D55" s="181" t="str">
        <f t="shared" si="3"/>
        <v/>
      </c>
      <c r="E55" s="136" t="str">
        <f t="shared" si="2"/>
        <v/>
      </c>
    </row>
    <row r="56" spans="1:5">
      <c r="A56" s="271"/>
      <c r="B56" s="1" t="s">
        <v>69</v>
      </c>
      <c r="C56" s="134">
        <f>SUMIF('1 - Proposed Budget'!$C:$C,'3 - Discipline &amp; Scope Totals'!B56,'1 - Proposed Budget'!$K:$K)</f>
        <v>0</v>
      </c>
      <c r="D56" s="181" t="str">
        <f t="shared" si="3"/>
        <v/>
      </c>
      <c r="E56" s="136" t="str">
        <f t="shared" si="2"/>
        <v/>
      </c>
    </row>
    <row r="57" spans="1:5">
      <c r="A57" s="271"/>
      <c r="B57" s="1" t="s">
        <v>70</v>
      </c>
      <c r="C57" s="134">
        <f>SUMIF('1 - Proposed Budget'!$C:$C,'3 - Discipline &amp; Scope Totals'!B57,'1 - Proposed Budget'!$K:$K)</f>
        <v>0</v>
      </c>
      <c r="D57" s="181" t="str">
        <f t="shared" si="3"/>
        <v/>
      </c>
      <c r="E57" s="136" t="str">
        <f t="shared" si="2"/>
        <v/>
      </c>
    </row>
    <row r="58" spans="1:5">
      <c r="A58" s="271"/>
      <c r="B58" s="1" t="s">
        <v>71</v>
      </c>
      <c r="C58" s="134">
        <f>SUMIF('1 - Proposed Budget'!$C:$C,'3 - Discipline &amp; Scope Totals'!B58,'1 - Proposed Budget'!$K:$K)</f>
        <v>0</v>
      </c>
      <c r="D58" s="181" t="str">
        <f t="shared" si="3"/>
        <v/>
      </c>
      <c r="E58" s="136" t="str">
        <f t="shared" si="2"/>
        <v/>
      </c>
    </row>
    <row r="59" spans="1:5">
      <c r="A59" s="271"/>
      <c r="B59" s="1" t="s">
        <v>72</v>
      </c>
      <c r="C59" s="134">
        <f>SUMIF('1 - Proposed Budget'!$C:$C,'3 - Discipline &amp; Scope Totals'!B59,'1 - Proposed Budget'!$K:$K)</f>
        <v>0</v>
      </c>
      <c r="D59" s="181" t="str">
        <f t="shared" si="3"/>
        <v/>
      </c>
      <c r="E59" s="136" t="str">
        <f t="shared" si="2"/>
        <v/>
      </c>
    </row>
    <row r="60" spans="1:5">
      <c r="A60" s="271"/>
      <c r="B60" s="1" t="s">
        <v>73</v>
      </c>
      <c r="C60" s="134">
        <f>SUMIF('1 - Proposed Budget'!$C:$C,'3 - Discipline &amp; Scope Totals'!B60,'1 - Proposed Budget'!$K:$K)</f>
        <v>0</v>
      </c>
      <c r="D60" s="181" t="str">
        <f t="shared" si="3"/>
        <v/>
      </c>
      <c r="E60" s="136" t="str">
        <f t="shared" si="2"/>
        <v/>
      </c>
    </row>
    <row r="61" spans="1:5">
      <c r="A61" s="271"/>
      <c r="B61" s="1" t="s">
        <v>75</v>
      </c>
      <c r="C61" s="134">
        <f>SUMIF('1 - Proposed Budget'!$C:$C,'3 - Discipline &amp; Scope Totals'!B61,'1 - Proposed Budget'!$K:$K)</f>
        <v>0</v>
      </c>
      <c r="D61" s="181" t="str">
        <f t="shared" si="3"/>
        <v/>
      </c>
      <c r="E61" s="136" t="str">
        <f t="shared" si="2"/>
        <v/>
      </c>
    </row>
    <row r="62" spans="1:5">
      <c r="A62" s="271"/>
      <c r="B62" s="1" t="s">
        <v>76</v>
      </c>
      <c r="C62" s="134">
        <f>SUMIF('1 - Proposed Budget'!$C:$C,'3 - Discipline &amp; Scope Totals'!B62,'1 - Proposed Budget'!$K:$K)</f>
        <v>0</v>
      </c>
      <c r="D62" s="181" t="str">
        <f t="shared" si="3"/>
        <v/>
      </c>
      <c r="E62" s="136" t="str">
        <f t="shared" si="2"/>
        <v/>
      </c>
    </row>
    <row r="63" spans="1:5">
      <c r="A63" s="271"/>
      <c r="B63" s="1" t="s">
        <v>77</v>
      </c>
      <c r="C63" s="134">
        <f>SUMIF('1 - Proposed Budget'!$C:$C,'3 - Discipline &amp; Scope Totals'!B63,'1 - Proposed Budget'!$K:$K)</f>
        <v>0</v>
      </c>
      <c r="D63" s="181" t="str">
        <f>IFERROR(C63/$C$10,"")</f>
        <v/>
      </c>
      <c r="E63" s="136" t="str">
        <f t="shared" si="2"/>
        <v/>
      </c>
    </row>
    <row r="64" spans="1:5">
      <c r="A64" s="271"/>
      <c r="B64" s="182" t="s">
        <v>170</v>
      </c>
      <c r="C64" s="192">
        <f>SUM(C65:C68)</f>
        <v>0</v>
      </c>
      <c r="D64" s="193" t="str">
        <f>IFERROR(C64/$C$10,"")</f>
        <v/>
      </c>
      <c r="E64" s="194" t="str">
        <f t="shared" si="2"/>
        <v/>
      </c>
    </row>
    <row r="65" spans="1:5">
      <c r="A65" s="271"/>
      <c r="B65" s="82" t="s">
        <v>78</v>
      </c>
      <c r="C65" s="134">
        <f>SUMIF('1 - Proposed Budget'!$C:$C,'3 - Discipline &amp; Scope Totals'!B65,'1 - Proposed Budget'!$K:$K)</f>
        <v>0</v>
      </c>
      <c r="D65" s="181" t="str">
        <f>IFERROR(C65/$C$10,"")</f>
        <v/>
      </c>
      <c r="E65" s="136" t="str">
        <f t="shared" si="2"/>
        <v/>
      </c>
    </row>
    <row r="66" spans="1:5">
      <c r="A66" s="271"/>
      <c r="B66" s="82" t="s">
        <v>79</v>
      </c>
      <c r="C66" s="134">
        <f>SUMIF('1 - Proposed Budget'!$C:$C,'3 - Discipline &amp; Scope Totals'!B66,'1 - Proposed Budget'!$K:$K)</f>
        <v>0</v>
      </c>
      <c r="D66" s="181" t="str">
        <f t="shared" ref="D66:D76" si="4">IFERROR(C66/$C$10,"")</f>
        <v/>
      </c>
      <c r="E66" s="136" t="str">
        <f t="shared" ref="E66:E77" si="5">IFERROR(C66/$C$78,"")</f>
        <v/>
      </c>
    </row>
    <row r="67" spans="1:5">
      <c r="A67" s="271"/>
      <c r="B67" s="82" t="s">
        <v>171</v>
      </c>
      <c r="C67" s="134">
        <f>SUMIF('1 - Proposed Budget'!$C:$C,'3 - Discipline &amp; Scope Totals'!B67,'1 - Proposed Budget'!$K:$K)</f>
        <v>0</v>
      </c>
      <c r="D67" s="181" t="str">
        <f t="shared" si="4"/>
        <v/>
      </c>
      <c r="E67" s="136" t="str">
        <f t="shared" si="5"/>
        <v/>
      </c>
    </row>
    <row r="68" spans="1:5">
      <c r="A68" s="271"/>
      <c r="B68" s="82" t="s">
        <v>80</v>
      </c>
      <c r="C68" s="134">
        <f>SUMIF('1 - Proposed Budget'!$C:$C,'3 - Discipline &amp; Scope Totals'!B68,'1 - Proposed Budget'!$K:$K)</f>
        <v>0</v>
      </c>
      <c r="D68" s="181" t="str">
        <f>IFERROR(C68/$C$10,"")</f>
        <v/>
      </c>
      <c r="E68" s="136" t="str">
        <f t="shared" si="5"/>
        <v/>
      </c>
    </row>
    <row r="69" spans="1:5">
      <c r="A69" s="271"/>
      <c r="B69" s="83" t="s">
        <v>172</v>
      </c>
      <c r="C69" s="189">
        <f>SUM(C70:C75)</f>
        <v>0</v>
      </c>
      <c r="D69" s="190" t="str">
        <f>IFERROR(C69/$C$10,"")</f>
        <v/>
      </c>
      <c r="E69" s="191" t="str">
        <f>IFERROR(C69/$C$78,"")</f>
        <v/>
      </c>
    </row>
    <row r="70" spans="1:5">
      <c r="A70" s="271"/>
      <c r="B70" s="79" t="s">
        <v>81</v>
      </c>
      <c r="C70" s="134">
        <f>SUMIF('1 - Proposed Budget'!$C:$C,'3 - Discipline &amp; Scope Totals'!B70,'1 - Proposed Budget'!$K:$K)</f>
        <v>0</v>
      </c>
      <c r="D70" s="181" t="str">
        <f t="shared" si="4"/>
        <v/>
      </c>
      <c r="E70" s="136" t="str">
        <f t="shared" si="5"/>
        <v/>
      </c>
    </row>
    <row r="71" spans="1:5">
      <c r="A71" s="271"/>
      <c r="B71" s="79" t="s">
        <v>82</v>
      </c>
      <c r="C71" s="134">
        <f>SUMIF('1 - Proposed Budget'!$C:$C,'3 - Discipline &amp; Scope Totals'!B71,'1 - Proposed Budget'!$K:$K)</f>
        <v>0</v>
      </c>
      <c r="D71" s="181" t="str">
        <f t="shared" si="4"/>
        <v/>
      </c>
      <c r="E71" s="136" t="str">
        <f t="shared" si="5"/>
        <v/>
      </c>
    </row>
    <row r="72" spans="1:5">
      <c r="A72" s="271"/>
      <c r="B72" s="79" t="s">
        <v>83</v>
      </c>
      <c r="C72" s="134">
        <f>SUMIF('1 - Proposed Budget'!$C:$C,'3 - Discipline &amp; Scope Totals'!B72,'1 - Proposed Budget'!$K:$K)</f>
        <v>0</v>
      </c>
      <c r="D72" s="181" t="str">
        <f t="shared" si="4"/>
        <v/>
      </c>
      <c r="E72" s="136" t="str">
        <f t="shared" si="5"/>
        <v/>
      </c>
    </row>
    <row r="73" spans="1:5">
      <c r="A73" s="271"/>
      <c r="B73" s="79" t="s">
        <v>84</v>
      </c>
      <c r="C73" s="134">
        <f>SUMIF('1 - Proposed Budget'!$C:$C,'3 - Discipline &amp; Scope Totals'!B73,'1 - Proposed Budget'!$K:$K)</f>
        <v>0</v>
      </c>
      <c r="D73" s="181" t="str">
        <f t="shared" si="4"/>
        <v/>
      </c>
      <c r="E73" s="136" t="str">
        <f t="shared" si="5"/>
        <v/>
      </c>
    </row>
    <row r="74" spans="1:5">
      <c r="A74" s="271"/>
      <c r="B74" s="79" t="s">
        <v>85</v>
      </c>
      <c r="C74" s="134">
        <f>SUMIF('1 - Proposed Budget'!$C:$C,'3 - Discipline &amp; Scope Totals'!B74,'1 - Proposed Budget'!$K:$K)</f>
        <v>0</v>
      </c>
      <c r="D74" s="181" t="str">
        <f t="shared" si="4"/>
        <v/>
      </c>
      <c r="E74" s="136" t="str">
        <f t="shared" si="5"/>
        <v/>
      </c>
    </row>
    <row r="75" spans="1:5">
      <c r="A75" s="272"/>
      <c r="B75" s="79" t="s">
        <v>87</v>
      </c>
      <c r="C75" s="134">
        <f>SUMIF('1 - Proposed Budget'!$C:$C,'3 - Discipline &amp; Scope Totals'!B75,'1 - Proposed Budget'!$K:$K)</f>
        <v>0</v>
      </c>
      <c r="D75" s="181" t="str">
        <f t="shared" si="4"/>
        <v/>
      </c>
      <c r="E75" s="136" t="str">
        <f t="shared" si="5"/>
        <v/>
      </c>
    </row>
    <row r="76" spans="1:5" ht="15.75">
      <c r="A76" s="247" t="s">
        <v>33</v>
      </c>
      <c r="B76" s="124" t="s">
        <v>86</v>
      </c>
      <c r="C76" s="134">
        <f>SUMIF('1 - Proposed Budget'!$C:$C,'3 - Discipline &amp; Scope Totals'!B76,'1 - Proposed Budget'!$K:$K)</f>
        <v>0</v>
      </c>
      <c r="D76" s="181" t="str">
        <f t="shared" si="4"/>
        <v/>
      </c>
      <c r="E76" s="136" t="str">
        <f t="shared" si="5"/>
        <v/>
      </c>
    </row>
    <row r="77" spans="1:5">
      <c r="A77" s="247" t="s">
        <v>31</v>
      </c>
      <c r="B77" s="79" t="s">
        <v>31</v>
      </c>
      <c r="C77" s="134">
        <f>SUMIF('1 - Proposed Budget'!$C:$C,'3 - Discipline &amp; Scope Totals'!B77,'1 - Proposed Budget'!$K:$K)</f>
        <v>0</v>
      </c>
      <c r="D77" s="181" t="str">
        <f t="shared" ref="D77" si="6">IFERROR(C77/$C$10,"")</f>
        <v/>
      </c>
      <c r="E77" s="136" t="str">
        <f t="shared" si="5"/>
        <v/>
      </c>
    </row>
    <row r="78" spans="1:5" ht="18.75">
      <c r="A78" s="69"/>
      <c r="B78" s="116" t="s">
        <v>173</v>
      </c>
      <c r="C78" s="202">
        <f>C47+C64+C69+C76+C77</f>
        <v>0</v>
      </c>
      <c r="D78" s="137" t="str">
        <f>IFERROR(C78/$C$10,"")</f>
        <v/>
      </c>
      <c r="E78" s="137"/>
    </row>
    <row r="79" spans="1:5">
      <c r="C79" s="135"/>
    </row>
    <row r="80" spans="1:5">
      <c r="C80" s="135"/>
    </row>
    <row r="81" spans="1:5" ht="18.75" customHeight="1">
      <c r="A81" s="130" t="s">
        <v>32</v>
      </c>
      <c r="B81" s="127"/>
      <c r="C81" s="127"/>
      <c r="D81" s="127"/>
      <c r="E81" s="127"/>
    </row>
    <row r="82" spans="1:5">
      <c r="A82" s="167" t="s">
        <v>161</v>
      </c>
      <c r="B82" s="54" t="s">
        <v>129</v>
      </c>
      <c r="C82" s="175" t="s">
        <v>174</v>
      </c>
      <c r="D82" s="175" t="s">
        <v>163</v>
      </c>
      <c r="E82" s="171" t="s">
        <v>175</v>
      </c>
    </row>
    <row r="83" spans="1:5">
      <c r="A83" s="125" t="s">
        <v>32</v>
      </c>
      <c r="B83" s="84" t="s">
        <v>88</v>
      </c>
      <c r="C83" s="186">
        <f>SUMIF('1 - Proposed Budget'!$C:$C,'3 - Discipline &amp; Scope Totals'!B83,'1 - Proposed Budget'!$K:$K)</f>
        <v>0</v>
      </c>
      <c r="D83" s="187" t="str">
        <f>IFERROR(C83/$C$10,"")</f>
        <v/>
      </c>
      <c r="E83" s="188" t="str">
        <f>IFERROR(C83/$C$85,"")</f>
        <v/>
      </c>
    </row>
    <row r="84" spans="1:5">
      <c r="A84" s="126"/>
      <c r="B84" s="79" t="s">
        <v>89</v>
      </c>
      <c r="C84" s="135">
        <f>SUMIF('1 - Proposed Budget'!$C:$C,'3 - Discipline &amp; Scope Totals'!B84,'1 - Proposed Budget'!$K:$K)</f>
        <v>0</v>
      </c>
      <c r="D84" s="185" t="str">
        <f>IFERROR(C84/$C$10,"")</f>
        <v/>
      </c>
      <c r="E84" s="136" t="str">
        <f>IFERROR(C84/$C$85,"")</f>
        <v/>
      </c>
    </row>
    <row r="85" spans="1:5" ht="18.75">
      <c r="A85" s="127"/>
      <c r="B85" s="128" t="s">
        <v>176</v>
      </c>
      <c r="C85" s="200">
        <f>SUM(C83:C84)</f>
        <v>0</v>
      </c>
      <c r="D85" s="201" t="str">
        <f>IFERROR(C85/$C$10,"")</f>
        <v/>
      </c>
      <c r="E85" s="129"/>
    </row>
  </sheetData>
  <mergeCells count="3">
    <mergeCell ref="A21:A42"/>
    <mergeCell ref="A47:A75"/>
    <mergeCell ref="A1:D1"/>
  </mergeCells>
  <printOptions horizontalCentered="1"/>
  <pageMargins left="0.25" right="0.25" top="0.75" bottom="0.75" header="0.3" footer="0.3"/>
  <pageSetup scale="82" fitToWidth="0" orientation="portrait" r:id="rId1"/>
  <extLst>
    <ext xmlns:x14="http://schemas.microsoft.com/office/spreadsheetml/2009/9/main" uri="{CCE6A557-97BC-4b89-ADB6-D9C93CAAB3DF}">
      <x14:dataValidations xmlns:xm="http://schemas.microsoft.com/office/excel/2006/main" disablePrompts="1" count="1">
        <x14:dataValidation type="custom" allowBlank="1" showInputMessage="1" showErrorMessage="1" xr:uid="{A676E332-10FB-4050-B1C6-D0A01F72B6EF}">
          <x14:formula1>
            <xm:f>'Cell References'!XFD69</xm:f>
          </x14:formula1>
          <xm:sqref>B76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A12FC-04BA-462B-883E-15338DD8DA62}">
  <sheetPr>
    <pageSetUpPr fitToPage="1"/>
  </sheetPr>
  <dimension ref="A1:H30"/>
  <sheetViews>
    <sheetView zoomScale="85" zoomScaleNormal="85" workbookViewId="0">
      <selection activeCell="F1" sqref="F1"/>
    </sheetView>
  </sheetViews>
  <sheetFormatPr defaultRowHeight="15"/>
  <cols>
    <col min="1" max="1" width="22.7109375" customWidth="1"/>
    <col min="2" max="2" width="25.7109375" customWidth="1"/>
    <col min="3" max="3" width="26.5703125" customWidth="1"/>
    <col min="4" max="4" width="22.7109375" customWidth="1"/>
    <col min="5" max="5" width="25.7109375" customWidth="1"/>
    <col min="6" max="6" width="30.28515625" customWidth="1"/>
    <col min="7" max="7" width="22.7109375" customWidth="1"/>
    <col min="8" max="8" width="27.5703125" customWidth="1"/>
  </cols>
  <sheetData>
    <row r="1" spans="1:8" s="244" customFormat="1" ht="24" thickBot="1">
      <c r="A1" s="265" t="s">
        <v>94</v>
      </c>
      <c r="B1" s="266"/>
      <c r="C1" s="266"/>
      <c r="D1" s="266"/>
      <c r="E1" s="267"/>
    </row>
    <row r="2" spans="1:8" ht="18.75">
      <c r="A2" s="163" t="s">
        <v>177</v>
      </c>
      <c r="B2" s="163"/>
      <c r="C2" s="164"/>
      <c r="D2" s="163"/>
      <c r="E2" s="162"/>
      <c r="F2" s="162"/>
      <c r="G2" s="162"/>
      <c r="H2" s="162"/>
    </row>
    <row r="4" spans="1:8">
      <c r="A4" s="54" t="s">
        <v>122</v>
      </c>
      <c r="B4" t="str">
        <f>'1 - Proposed Budget'!B2</f>
        <v>Applicant Organization</v>
      </c>
    </row>
    <row r="5" spans="1:8">
      <c r="A5" s="54" t="s">
        <v>124</v>
      </c>
      <c r="B5" t="str">
        <f>'1 - Proposed Budget'!B3</f>
        <v>Site Name</v>
      </c>
    </row>
    <row r="6" spans="1:8">
      <c r="A6" s="54" t="s">
        <v>126</v>
      </c>
      <c r="B6" s="115" t="str">
        <f>'1 - Proposed Budget'!B4</f>
        <v>Date</v>
      </c>
    </row>
    <row r="8" spans="1:8" ht="18.75">
      <c r="A8" s="44" t="s">
        <v>178</v>
      </c>
      <c r="B8" s="44"/>
      <c r="C8" s="44"/>
      <c r="D8" s="37"/>
      <c r="E8" s="38"/>
      <c r="F8" s="38"/>
      <c r="G8" s="39"/>
      <c r="H8" s="39"/>
    </row>
    <row r="10" spans="1:8" s="1" customFormat="1" ht="18.75">
      <c r="A10" s="34" t="s">
        <v>143</v>
      </c>
      <c r="B10" s="18"/>
      <c r="C10" s="28"/>
      <c r="D10" s="32" t="s">
        <v>179</v>
      </c>
      <c r="E10" s="19"/>
      <c r="F10" s="19"/>
      <c r="G10" s="45" t="s">
        <v>145</v>
      </c>
      <c r="H10" s="46"/>
    </row>
    <row r="11" spans="1:8" s="1" customFormat="1">
      <c r="A11" s="35"/>
      <c r="B11" s="100" t="s">
        <v>180</v>
      </c>
      <c r="C11" s="29" t="s">
        <v>181</v>
      </c>
      <c r="D11" s="248"/>
      <c r="E11" s="100" t="s">
        <v>180</v>
      </c>
      <c r="F11" s="29" t="s">
        <v>181</v>
      </c>
      <c r="G11" s="248"/>
      <c r="H11" s="100" t="s">
        <v>180</v>
      </c>
    </row>
    <row r="12" spans="1:8" s="1" customFormat="1">
      <c r="A12" s="276" t="s">
        <v>3</v>
      </c>
      <c r="B12" s="122">
        <f>'1 - Proposed Budget'!B68</f>
        <v>0</v>
      </c>
      <c r="C12" s="92" t="s">
        <v>182</v>
      </c>
      <c r="D12" s="276" t="s">
        <v>3</v>
      </c>
      <c r="E12" s="122">
        <f>'1 - Proposed Budget'!E68</f>
        <v>0</v>
      </c>
      <c r="F12" s="92" t="s">
        <v>183</v>
      </c>
      <c r="G12" s="276" t="s">
        <v>3</v>
      </c>
      <c r="H12" s="59">
        <f>'1 - Proposed Budget'!H68</f>
        <v>0</v>
      </c>
    </row>
    <row r="13" spans="1:8" s="1" customFormat="1" ht="15.75" thickBot="1">
      <c r="A13" s="277"/>
      <c r="B13" s="15" t="str">
        <f>'1 - Proposed Budget'!B69</f>
        <v/>
      </c>
      <c r="C13" s="99" t="s">
        <v>184</v>
      </c>
      <c r="D13" s="277"/>
      <c r="E13" s="15" t="str">
        <f>'1 - Proposed Budget'!E69</f>
        <v/>
      </c>
      <c r="F13" s="99" t="s">
        <v>184</v>
      </c>
      <c r="G13" s="277"/>
      <c r="H13" s="60" t="str">
        <f>'1 - Proposed Budget'!H69</f>
        <v/>
      </c>
    </row>
    <row r="14" spans="1:8" s="1" customFormat="1">
      <c r="A14" s="278" t="s">
        <v>6</v>
      </c>
      <c r="B14" s="122">
        <f>'1 - Proposed Budget'!B70</f>
        <v>0</v>
      </c>
      <c r="C14" s="92" t="s">
        <v>185</v>
      </c>
      <c r="D14" s="278" t="s">
        <v>6</v>
      </c>
      <c r="E14" s="122">
        <f>'1 - Proposed Budget'!E70</f>
        <v>0</v>
      </c>
      <c r="F14" s="92" t="s">
        <v>185</v>
      </c>
      <c r="G14" s="278" t="s">
        <v>6</v>
      </c>
      <c r="H14" s="59">
        <f>'1 - Proposed Budget'!H70</f>
        <v>0</v>
      </c>
    </row>
    <row r="15" spans="1:8" s="1" customFormat="1" ht="15.75" thickBot="1">
      <c r="A15" s="277"/>
      <c r="B15" s="15" t="str">
        <f>'1 - Proposed Budget'!B71</f>
        <v/>
      </c>
      <c r="C15" s="99" t="s">
        <v>184</v>
      </c>
      <c r="D15" s="277"/>
      <c r="E15" s="15" t="str">
        <f>'1 - Proposed Budget'!E71</f>
        <v/>
      </c>
      <c r="F15" s="99" t="s">
        <v>184</v>
      </c>
      <c r="G15" s="277"/>
      <c r="H15" s="60" t="str">
        <f>'1 - Proposed Budget'!H71</f>
        <v/>
      </c>
    </row>
    <row r="16" spans="1:8" s="1" customFormat="1">
      <c r="A16" s="278" t="s">
        <v>8</v>
      </c>
      <c r="B16" s="121">
        <f>'1 - Proposed Budget'!B72</f>
        <v>0</v>
      </c>
      <c r="C16" s="30"/>
      <c r="D16" s="278" t="s">
        <v>8</v>
      </c>
      <c r="E16" s="121">
        <f>'1 - Proposed Budget'!E72</f>
        <v>0</v>
      </c>
      <c r="F16" s="30"/>
      <c r="G16" s="278" t="s">
        <v>8</v>
      </c>
      <c r="H16" s="59">
        <f>'1 - Proposed Budget'!H72</f>
        <v>0</v>
      </c>
    </row>
    <row r="17" spans="1:8" s="1" customFormat="1" ht="15.75" thickBot="1">
      <c r="A17" s="277"/>
      <c r="B17" s="60" t="str">
        <f>'1 - Proposed Budget'!B73</f>
        <v/>
      </c>
      <c r="C17" s="31"/>
      <c r="D17" s="277"/>
      <c r="E17" s="60" t="str">
        <f>'1 - Proposed Budget'!E73</f>
        <v/>
      </c>
      <c r="F17" s="31"/>
      <c r="G17" s="277"/>
      <c r="H17" s="60" t="str">
        <f>'1 - Proposed Budget'!H73</f>
        <v/>
      </c>
    </row>
    <row r="18" spans="1:8" s="1" customFormat="1">
      <c r="A18" s="273" t="s">
        <v>20</v>
      </c>
      <c r="B18" s="119">
        <f>'1 - Proposed Budget'!B74</f>
        <v>0</v>
      </c>
      <c r="C18" s="5"/>
      <c r="D18" s="273" t="s">
        <v>20</v>
      </c>
      <c r="E18" s="119">
        <f>'1 - Proposed Budget'!E74</f>
        <v>0</v>
      </c>
      <c r="F18" s="5"/>
      <c r="G18" s="273" t="s">
        <v>20</v>
      </c>
      <c r="H18" s="61">
        <f>'1 - Proposed Budget'!H74</f>
        <v>0</v>
      </c>
    </row>
    <row r="19" spans="1:8" s="1" customFormat="1" ht="15.75" thickBot="1">
      <c r="A19" s="274"/>
      <c r="B19" s="60" t="str">
        <f>'1 - Proposed Budget'!B75</f>
        <v/>
      </c>
      <c r="C19" s="5"/>
      <c r="D19" s="274"/>
      <c r="E19" s="60" t="str">
        <f>'1 - Proposed Budget'!E75</f>
        <v/>
      </c>
      <c r="F19" s="5"/>
      <c r="G19" s="274"/>
      <c r="H19" s="60" t="str">
        <f>'1 - Proposed Budget'!H75</f>
        <v/>
      </c>
    </row>
    <row r="20" spans="1:8" s="1" customFormat="1" ht="15.75" thickBot="1">
      <c r="A20" s="195" t="s">
        <v>151</v>
      </c>
      <c r="B20" s="61">
        <f>'1 - Proposed Budget'!B76</f>
        <v>0</v>
      </c>
      <c r="C20" s="5"/>
      <c r="D20" s="195" t="s">
        <v>151</v>
      </c>
      <c r="E20" s="65">
        <f>'1 - Proposed Budget'!E76</f>
        <v>0</v>
      </c>
      <c r="F20" s="5"/>
      <c r="G20" s="195" t="s">
        <v>151</v>
      </c>
      <c r="H20" s="65">
        <f>'1 - Proposed Budget'!H76</f>
        <v>0</v>
      </c>
    </row>
    <row r="21" spans="1:8" s="1" customFormat="1" ht="15.75" thickBot="1">
      <c r="A21" s="249" t="s">
        <v>18</v>
      </c>
      <c r="B21" s="121">
        <f>'1 - Proposed Budget'!B77</f>
        <v>0</v>
      </c>
      <c r="C21" s="5"/>
      <c r="D21" s="249" t="s">
        <v>18</v>
      </c>
      <c r="E21" s="121">
        <f>'1 - Proposed Budget'!E77</f>
        <v>0</v>
      </c>
      <c r="F21" s="5"/>
      <c r="G21" s="249" t="s">
        <v>18</v>
      </c>
      <c r="H21" s="59">
        <f>'1 - Proposed Budget'!H77</f>
        <v>0</v>
      </c>
    </row>
    <row r="22" spans="1:8" s="1" customFormat="1" ht="15.75" thickBot="1">
      <c r="A22" s="33" t="s">
        <v>16</v>
      </c>
      <c r="B22" s="120">
        <f>'1 - Proposed Budget'!B78</f>
        <v>0</v>
      </c>
      <c r="C22" s="5"/>
      <c r="D22" s="33" t="s">
        <v>16</v>
      </c>
      <c r="E22" s="120">
        <f>'1 - Proposed Budget'!E78</f>
        <v>0</v>
      </c>
      <c r="F22" s="5"/>
      <c r="G22" s="33" t="s">
        <v>16</v>
      </c>
      <c r="H22" s="63">
        <f>'1 - Proposed Budget'!H78</f>
        <v>0</v>
      </c>
    </row>
    <row r="23" spans="1:8" s="1" customFormat="1">
      <c r="A23" s="279" t="s">
        <v>152</v>
      </c>
      <c r="B23" s="119">
        <f>'1 - Proposed Budget'!B79</f>
        <v>0</v>
      </c>
      <c r="C23" s="5"/>
      <c r="D23" s="279" t="s">
        <v>152</v>
      </c>
      <c r="E23" s="119">
        <f>'1 - Proposed Budget'!E79</f>
        <v>0</v>
      </c>
      <c r="F23" s="5"/>
      <c r="G23" s="279" t="s">
        <v>152</v>
      </c>
      <c r="H23" s="61">
        <f>'1 - Proposed Budget'!H79</f>
        <v>0</v>
      </c>
    </row>
    <row r="24" spans="1:8" s="1" customFormat="1" ht="15.75" thickBot="1">
      <c r="A24" s="274"/>
      <c r="B24" s="62" t="str">
        <f>'1 - Proposed Budget'!B80</f>
        <v/>
      </c>
      <c r="C24" s="5"/>
      <c r="D24" s="274"/>
      <c r="E24" s="62" t="str">
        <f>'1 - Proposed Budget'!E80</f>
        <v/>
      </c>
      <c r="F24" s="5"/>
      <c r="G24" s="274"/>
      <c r="H24" s="62" t="str">
        <f>'1 - Proposed Budget'!H80</f>
        <v/>
      </c>
    </row>
    <row r="25" spans="1:8" s="1" customFormat="1" ht="15.75">
      <c r="A25" s="36" t="s">
        <v>153</v>
      </c>
      <c r="B25" s="64">
        <f>'1 - Proposed Budget'!B81</f>
        <v>0</v>
      </c>
      <c r="C25" s="5"/>
      <c r="D25" s="36" t="s">
        <v>154</v>
      </c>
      <c r="E25" s="64">
        <f>'1 - Proposed Budget'!E81</f>
        <v>0</v>
      </c>
      <c r="F25" s="5"/>
      <c r="G25" s="36" t="s">
        <v>155</v>
      </c>
      <c r="H25" s="64">
        <f>'1 - Proposed Budget'!H81</f>
        <v>0</v>
      </c>
    </row>
    <row r="27" spans="1:8" ht="111.75" customHeight="1">
      <c r="A27" s="275" t="s">
        <v>186</v>
      </c>
      <c r="B27" s="275"/>
      <c r="C27" s="275"/>
      <c r="D27" s="275"/>
      <c r="E27" s="275"/>
    </row>
    <row r="29" spans="1:8">
      <c r="A29" t="s">
        <v>187</v>
      </c>
      <c r="D29" t="s">
        <v>187</v>
      </c>
    </row>
    <row r="30" spans="1:8">
      <c r="A30" s="112" t="s">
        <v>188</v>
      </c>
      <c r="D30" s="112" t="s">
        <v>126</v>
      </c>
    </row>
  </sheetData>
  <mergeCells count="17">
    <mergeCell ref="D18:D19"/>
    <mergeCell ref="A1:E1"/>
    <mergeCell ref="G18:G19"/>
    <mergeCell ref="A27:E27"/>
    <mergeCell ref="A12:A13"/>
    <mergeCell ref="D12:D13"/>
    <mergeCell ref="G12:G13"/>
    <mergeCell ref="A14:A15"/>
    <mergeCell ref="D14:D15"/>
    <mergeCell ref="G14:G15"/>
    <mergeCell ref="A23:A24"/>
    <mergeCell ref="D23:D24"/>
    <mergeCell ref="G23:G24"/>
    <mergeCell ref="A16:A17"/>
    <mergeCell ref="D16:D17"/>
    <mergeCell ref="G16:G17"/>
    <mergeCell ref="A18:A19"/>
  </mergeCells>
  <printOptions horizontalCentered="1"/>
  <pageMargins left="0.3" right="0.3" top="0.75" bottom="0.75" header="0.3" footer="0.3"/>
  <pageSetup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883D9-D514-4DEB-9951-772ED01DF38C}">
  <dimension ref="A1:I10"/>
  <sheetViews>
    <sheetView workbookViewId="0">
      <selection activeCell="A3" sqref="A3"/>
    </sheetView>
  </sheetViews>
  <sheetFormatPr defaultRowHeight="15"/>
  <cols>
    <col min="1" max="1" width="16.140625" bestFit="1" customWidth="1"/>
    <col min="2" max="2" width="7.140625" bestFit="1" customWidth="1"/>
    <col min="3" max="4" width="24.42578125" bestFit="1" customWidth="1"/>
    <col min="5" max="5" width="11.28515625" bestFit="1" customWidth="1"/>
    <col min="9" max="9" width="10.5703125" customWidth="1"/>
  </cols>
  <sheetData>
    <row r="1" spans="1:9" s="244" customFormat="1" ht="24" thickBot="1">
      <c r="A1" s="265" t="s">
        <v>94</v>
      </c>
      <c r="B1" s="266"/>
      <c r="C1" s="266"/>
      <c r="D1" s="266"/>
      <c r="E1" s="266"/>
      <c r="F1" s="266"/>
      <c r="G1" s="266"/>
      <c r="H1" s="267"/>
    </row>
    <row r="2" spans="1:9" ht="18.75">
      <c r="A2" s="163" t="s">
        <v>189</v>
      </c>
      <c r="B2" s="163"/>
      <c r="C2" s="164"/>
      <c r="D2" s="163"/>
      <c r="E2" s="162"/>
      <c r="F2" s="162"/>
      <c r="G2" s="162"/>
      <c r="H2" s="162"/>
      <c r="I2" s="162"/>
    </row>
    <row r="4" spans="1:9">
      <c r="A4" s="54" t="s">
        <v>122</v>
      </c>
      <c r="B4" t="str">
        <f>'1 - Proposed Budget'!B2</f>
        <v>Applicant Organization</v>
      </c>
      <c r="C4" s="110"/>
    </row>
    <row r="5" spans="1:9">
      <c r="A5" s="54" t="s">
        <v>124</v>
      </c>
      <c r="B5" t="str">
        <f>'1 - Proposed Budget'!B3</f>
        <v>Site Name</v>
      </c>
      <c r="C5" s="110"/>
    </row>
    <row r="6" spans="1:9">
      <c r="A6" s="54" t="s">
        <v>126</v>
      </c>
      <c r="B6" s="115" t="str">
        <f>'1 - Proposed Budget'!B4</f>
        <v>Date</v>
      </c>
      <c r="C6" s="110"/>
    </row>
    <row r="7" spans="1:9">
      <c r="C7" s="110"/>
    </row>
    <row r="8" spans="1:9" ht="21.75" customHeight="1">
      <c r="A8" s="117" t="s">
        <v>190</v>
      </c>
      <c r="B8" s="44"/>
      <c r="C8" s="44"/>
      <c r="D8" s="37"/>
      <c r="E8" s="140"/>
      <c r="F8" s="140"/>
      <c r="G8" s="140"/>
      <c r="H8" s="140"/>
      <c r="I8" s="140"/>
    </row>
    <row r="9" spans="1:9" ht="15" customHeight="1"/>
    <row r="10" spans="1:9">
      <c r="A10" s="139" t="s">
        <v>107</v>
      </c>
      <c r="B10" t="s">
        <v>191</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03ae49-483a-408e-822e-b1ea4b39d43f" xsi:nil="true"/>
    <lcf76f155ced4ddcb4097134ff3c332f xmlns="65474d8a-d81b-4710-9a7c-a8706cb166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F1217105CBA14491602ACD30E402E2" ma:contentTypeVersion="16" ma:contentTypeDescription="Create a new document." ma:contentTypeScope="" ma:versionID="844e5a46a5cf9885df4c741ad080355d">
  <xsd:schema xmlns:xsd="http://www.w3.org/2001/XMLSchema" xmlns:xs="http://www.w3.org/2001/XMLSchema" xmlns:p="http://schemas.microsoft.com/office/2006/metadata/properties" xmlns:ns2="65474d8a-d81b-4710-9a7c-a8706cb166e2" xmlns:ns3="af03ae49-483a-408e-822e-b1ea4b39d43f" targetNamespace="http://schemas.microsoft.com/office/2006/metadata/properties" ma:root="true" ma:fieldsID="f668d9c5c1054734285df98f24519545" ns2:_="" ns3:_="">
    <xsd:import namespace="65474d8a-d81b-4710-9a7c-a8706cb166e2"/>
    <xsd:import namespace="af03ae49-483a-408e-822e-b1ea4b39d4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474d8a-d81b-4710-9a7c-a8706cb166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eb18d0-8512-43c1-978b-efa5dabb07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hidden="true"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03ae49-483a-408e-822e-b1ea4b39d43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4" nillable="true" ma:displayName="Taxonomy Catch All Column" ma:hidden="true" ma:list="{13e7379d-cf6d-49bd-879e-e29b209d1fbf}" ma:internalName="TaxCatchAll" ma:readOnly="false" ma:showField="CatchAllData" ma:web="af03ae49-483a-408e-822e-b1ea4b39d4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6BC0795-FBDB-4C7A-8E67-53A2A3E3D1EA}"/>
</file>

<file path=customXml/itemProps2.xml><?xml version="1.0" encoding="utf-8"?>
<ds:datastoreItem xmlns:ds="http://schemas.openxmlformats.org/officeDocument/2006/customXml" ds:itemID="{DED81AEC-6A73-4E5D-BED0-D5BFB0CF34E8}"/>
</file>

<file path=customXml/itemProps3.xml><?xml version="1.0" encoding="utf-8"?>
<ds:datastoreItem xmlns:ds="http://schemas.openxmlformats.org/officeDocument/2006/customXml" ds:itemID="{F9286E43-059C-45B0-B878-E1992029CF9A}"/>
</file>

<file path=customXml/itemProps4.xml><?xml version="1.0" encoding="utf-8"?>
<ds:datastoreItem xmlns:ds="http://schemas.openxmlformats.org/officeDocument/2006/customXml" ds:itemID="{743C8AFA-F19D-461D-BB18-FBDEF4CBE4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Gumbs Jr.</dc:creator>
  <cp:keywords/>
  <dc:description/>
  <cp:lastModifiedBy>Kirby.Jackson</cp:lastModifiedBy>
  <cp:revision/>
  <dcterms:created xsi:type="dcterms:W3CDTF">2019-02-26T21:46:36Z</dcterms:created>
  <dcterms:modified xsi:type="dcterms:W3CDTF">2024-02-09T16:25:53Z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0x01010052F1217105CBA14491602ACD30E402E2</vt:lpwstr>
  </property>
  <property fmtid="{D5CDD505-2E9C-101B-9397-08002B2CF9AE}" pid="3" name="MediaServiceImageTags">
    <vt:lpwstr/>
  </property>
</Properties>
</file>