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FP\2023 RFPs\Germantown Settlement\Mutlifamily\"/>
    </mc:Choice>
  </mc:AlternateContent>
  <xr:revisionPtr revIDLastSave="0" documentId="13_ncr:40009_{DA599290-C7A4-4F04-91C7-07D6FBA4450D}" xr6:coauthVersionLast="47" xr6:coauthVersionMax="47" xr10:uidLastSave="{00000000-0000-0000-0000-000000000000}"/>
  <bookViews>
    <workbookView xWindow="28680" yWindow="-120" windowWidth="29040" windowHeight="15840" tabRatio="601" activeTab="1"/>
  </bookViews>
  <sheets>
    <sheet name="Development" sheetId="1" r:id="rId1"/>
    <sheet name="Tax Credit Summary" sheetId="2" r:id="rId2"/>
  </sheets>
  <definedNames>
    <definedName name="acquisition">Development!$D$103</definedName>
    <definedName name="acquisition_cost">Development!$D$103</definedName>
    <definedName name="amt_reinvested">Development!#REF!</definedName>
    <definedName name="con_fin_fee">Development!$D$84</definedName>
    <definedName name="construction_costs">Development!$D$36</definedName>
    <definedName name="dev_fee_basis">#REF!</definedName>
    <definedName name="devel_costs">Development!$D$133</definedName>
    <definedName name="developer_fee">Development!$D$119</definedName>
    <definedName name="elevator">Development!#REF!</definedName>
    <definedName name="expense_trend">#REF!</definedName>
    <definedName name="Fee_Total">Development!$D$56</definedName>
    <definedName name="fin_fee">Development!$D$84</definedName>
    <definedName name="income_trend">#REF!</definedName>
    <definedName name="mgt_fee">#REF!</definedName>
    <definedName name="misc_fee">Development!$D$70</definedName>
    <definedName name="nc_floor">Development!#REF!</definedName>
    <definedName name="no_0bdrm">#REF!</definedName>
    <definedName name="no_1bdrm">#REF!</definedName>
    <definedName name="no_2bdrm">#REF!</definedName>
    <definedName name="no_3bdrm">#REF!</definedName>
    <definedName name="no_4bdrm">#REF!</definedName>
    <definedName name="perm_fin_fee">Development!$D$93</definedName>
    <definedName name="_xlnm.Print_Area" localSheetId="0">Development!$A$1:$K$158</definedName>
    <definedName name="Property_cost">Development!$D$103</definedName>
    <definedName name="property_costs">Development!$D$74</definedName>
    <definedName name="rehab_ceiling">Development!#REF!</definedName>
    <definedName name="rehab_floor">Development!#REF!</definedName>
    <definedName name="replacement_costs">Development!$D$106</definedName>
    <definedName name="reserves">Development!$D$117</definedName>
    <definedName name="scope">Development!#REF!</definedName>
    <definedName name="service_adjust">#REF!</definedName>
    <definedName name="service_trend">#REF!</definedName>
    <definedName name="soft_costs">Development!#REF!</definedName>
    <definedName name="syndication_fees">Development!$D$131</definedName>
    <definedName name="yes_0bdrm">#REF!</definedName>
    <definedName name="yes_1bdrm">#REF!</definedName>
    <definedName name="yes_2bdrm">#REF!</definedName>
    <definedName name="yes_3bdrm">#REF!</definedName>
    <definedName name="yes_4bdr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F10" i="1"/>
  <c r="D103" i="1"/>
  <c r="D93" i="1"/>
  <c r="D84" i="1"/>
  <c r="D70" i="1"/>
  <c r="D27" i="1"/>
  <c r="D36" i="1"/>
  <c r="D106" i="1"/>
  <c r="F148" i="1"/>
  <c r="F149" i="1"/>
  <c r="F152" i="1"/>
  <c r="D153" i="1"/>
  <c r="F150" i="1"/>
  <c r="F151" i="1"/>
  <c r="D56" i="1"/>
  <c r="F147" i="1"/>
  <c r="B152" i="1"/>
  <c r="D117" i="1"/>
  <c r="D131" i="1"/>
  <c r="F9" i="1"/>
  <c r="F8" i="1"/>
  <c r="F7" i="1"/>
  <c r="F6" i="1"/>
  <c r="F11" i="1"/>
  <c r="F13" i="1"/>
  <c r="F14" i="1"/>
  <c r="F12" i="1"/>
  <c r="F5" i="1"/>
  <c r="F15" i="1"/>
  <c r="D154" i="1"/>
  <c r="E143" i="1"/>
  <c r="D157" i="1"/>
  <c r="F157" i="1"/>
  <c r="D143" i="1"/>
  <c r="D141" i="1"/>
  <c r="E141" i="1"/>
  <c r="E140" i="1"/>
  <c r="D133" i="1"/>
  <c r="F21" i="1"/>
  <c r="F33" i="1"/>
  <c r="D140" i="1"/>
  <c r="D142" i="1"/>
  <c r="E142" i="1"/>
  <c r="E158" i="1"/>
  <c r="F154" i="1"/>
  <c r="H155" i="1"/>
</calcChain>
</file>

<file path=xl/sharedStrings.xml><?xml version="1.0" encoding="utf-8"?>
<sst xmlns="http://schemas.openxmlformats.org/spreadsheetml/2006/main" count="174" uniqueCount="146">
  <si>
    <t>Development Financing</t>
  </si>
  <si>
    <t>Maximum Rates</t>
  </si>
  <si>
    <t>Other:</t>
  </si>
  <si>
    <t>Total Financing</t>
  </si>
  <si>
    <t>Development Costs</t>
  </si>
  <si>
    <t>Construction Costs</t>
  </si>
  <si>
    <t>General Requirements</t>
  </si>
  <si>
    <t>Structures</t>
  </si>
  <si>
    <t>Bond Premium</t>
  </si>
  <si>
    <t>Construction Contingency</t>
  </si>
  <si>
    <t>Total Construction Costs</t>
  </si>
  <si>
    <t>Survey</t>
  </si>
  <si>
    <t>Legal - Development</t>
  </si>
  <si>
    <t>Cost Certification</t>
  </si>
  <si>
    <t>Total Replacement Costs</t>
  </si>
  <si>
    <t xml:space="preserve">     Reserves Subtotal</t>
  </si>
  <si>
    <t>Developer's Fee</t>
  </si>
  <si>
    <t>Syndication Fees</t>
  </si>
  <si>
    <t xml:space="preserve">     Syndication Fees Subtotal</t>
  </si>
  <si>
    <t xml:space="preserve">     Total Development Costs</t>
  </si>
  <si>
    <t>Total Units</t>
  </si>
  <si>
    <t>Total Sq. Ft.</t>
  </si>
  <si>
    <t>per unit</t>
  </si>
  <si>
    <t>Total Development Costs</t>
  </si>
  <si>
    <t>Cost Analysis</t>
  </si>
  <si>
    <t xml:space="preserve">Proposed Unit Mix </t>
  </si>
  <si>
    <t>Blended per Unit Cost Allowable</t>
  </si>
  <si>
    <t>0 Bdrm</t>
  </si>
  <si>
    <t>units @</t>
  </si>
  <si>
    <t>1 Bdrm</t>
  </si>
  <si>
    <t>2 Bdrm</t>
  </si>
  <si>
    <t>3 Bdrm</t>
  </si>
  <si>
    <t>4 Bdrm</t>
  </si>
  <si>
    <t xml:space="preserve">     Totals</t>
  </si>
  <si>
    <t>Cost per Unit Allowable</t>
  </si>
  <si>
    <t>Cost per Unit for Project</t>
  </si>
  <si>
    <t>Waiver Required?</t>
  </si>
  <si>
    <t>Cost per Square Foot Allowable</t>
  </si>
  <si>
    <t>psf</t>
  </si>
  <si>
    <t>Cost per Sq. Ft. for Project</t>
  </si>
  <si>
    <t>Compliance Monitoring</t>
  </si>
  <si>
    <t>Social Service Reserve</t>
  </si>
  <si>
    <t xml:space="preserve">Operating Reserve </t>
  </si>
  <si>
    <t>Property Appraisal</t>
  </si>
  <si>
    <t>Limited Partner Equity</t>
  </si>
  <si>
    <t>Other</t>
  </si>
  <si>
    <t>per sq. ft.</t>
  </si>
  <si>
    <t>Replacement Cost + Dev. Fee</t>
  </si>
  <si>
    <t xml:space="preserve">120% of 234-Condominium </t>
  </si>
  <si>
    <t xml:space="preserve">     Building Demolition</t>
  </si>
  <si>
    <t xml:space="preserve">     Selective Demolition</t>
  </si>
  <si>
    <t xml:space="preserve">     Site Work</t>
  </si>
  <si>
    <t xml:space="preserve">     Offsite Improvements</t>
  </si>
  <si>
    <t xml:space="preserve">     Environ Remed(gc con)</t>
  </si>
  <si>
    <t>Sub-total Site Work</t>
  </si>
  <si>
    <t>Builders Profit</t>
  </si>
  <si>
    <t>Builders Overhead</t>
  </si>
  <si>
    <t>Fees</t>
  </si>
  <si>
    <t>Architectural Fee - Design</t>
  </si>
  <si>
    <t>Architectural Fee- Adiminstration</t>
  </si>
  <si>
    <t>Civil Engineering</t>
  </si>
  <si>
    <t>Soil/Structural Report</t>
  </si>
  <si>
    <t>Environmental Audit</t>
  </si>
  <si>
    <t>Environmental Remediation</t>
  </si>
  <si>
    <t>Energy Audit</t>
  </si>
  <si>
    <t>HERS Rater</t>
  </si>
  <si>
    <t>Passive House Consultant</t>
  </si>
  <si>
    <t>Project Capital Needs Asssessment</t>
  </si>
  <si>
    <t>Market Study</t>
  </si>
  <si>
    <t xml:space="preserve">      Fees Subtotal</t>
  </si>
  <si>
    <t>Misc. Development Charges</t>
  </si>
  <si>
    <t>Multifamily Housing Applic Fee</t>
  </si>
  <si>
    <t>Agency Legal Closing Fee</t>
  </si>
  <si>
    <t>Tax Credit Reservation Fee</t>
  </si>
  <si>
    <t>Tax Credit Carryover Allocation Fee</t>
  </si>
  <si>
    <t>Furnishings (Common Area)</t>
  </si>
  <si>
    <t>Rent-up expense</t>
  </si>
  <si>
    <t>Relocation</t>
  </si>
  <si>
    <t>Utility Tap in, Hook up, &amp; Municipal Fee</t>
  </si>
  <si>
    <t>Subsidy Layering Review Fee</t>
  </si>
  <si>
    <t xml:space="preserve">     Misc. Development Subtotal</t>
  </si>
  <si>
    <t>Construction &amp; Financing Charges</t>
  </si>
  <si>
    <t>Construction Loan Origination Fee</t>
  </si>
  <si>
    <t>Construction Loan Credit Enhancement</t>
  </si>
  <si>
    <t>Construction Loan Application Fee</t>
  </si>
  <si>
    <t>Taxes During Construction</t>
  </si>
  <si>
    <t>Insurance During Construction</t>
  </si>
  <si>
    <t>Recording</t>
  </si>
  <si>
    <t>PHFA Construction Servicing Fee</t>
  </si>
  <si>
    <t>Construction Loan Interest</t>
  </si>
  <si>
    <t xml:space="preserve">     Construction/Financing Subtotal</t>
  </si>
  <si>
    <t>Permanent Financing</t>
  </si>
  <si>
    <t>Agency Loan Reservation Fee</t>
  </si>
  <si>
    <t>Agency Loan Orignation Fee</t>
  </si>
  <si>
    <t>Land and Building Purchase</t>
  </si>
  <si>
    <t>Acquisition of Land</t>
  </si>
  <si>
    <t>Acquistion of Existing Structures</t>
  </si>
  <si>
    <t>Acquisition Legal Fees</t>
  </si>
  <si>
    <t>Closing Costs</t>
  </si>
  <si>
    <t>Demolition Of Existing Structures</t>
  </si>
  <si>
    <t>Development Reserves</t>
  </si>
  <si>
    <t>Tranformation Reserve</t>
  </si>
  <si>
    <t>Rental Subsidy Reserve</t>
  </si>
  <si>
    <t>Real Estate Tax Reserve 1 yr</t>
  </si>
  <si>
    <t>Insurance Reserve 1 yr</t>
  </si>
  <si>
    <t xml:space="preserve">     Permanent Financing Subtotal</t>
  </si>
  <si>
    <t xml:space="preserve">     Land/Building Purchase Subtotal</t>
  </si>
  <si>
    <t>Organizational</t>
  </si>
  <si>
    <t>Bridge loan interst during construction</t>
  </si>
  <si>
    <t>Bridge Loan Interest After Construction</t>
  </si>
  <si>
    <t>Bridge Loan Fees &amp; Expenses</t>
  </si>
  <si>
    <t>Legal Fees</t>
  </si>
  <si>
    <t>Accounting Fees</t>
  </si>
  <si>
    <t>Title Insurance</t>
  </si>
  <si>
    <t>Permanent Loan Origination Fee</t>
  </si>
  <si>
    <t>Permanent Loan Credit Enhancement</t>
  </si>
  <si>
    <t>Cost Of Issuance/Underwriters Discount</t>
  </si>
  <si>
    <t>Building Permits</t>
  </si>
  <si>
    <t>Reinvested Developer Fee</t>
  </si>
  <si>
    <t>Deferred Developer's Fee</t>
  </si>
  <si>
    <t xml:space="preserve">3% (nc)/5.0%(rehab) </t>
  </si>
  <si>
    <t>limit $1,200 per unit/$600 preserv</t>
  </si>
  <si>
    <t>See PHFA Guidelines</t>
  </si>
  <si>
    <t>PHDC</t>
  </si>
  <si>
    <t>Tax Credit Cost Certification Fee</t>
  </si>
  <si>
    <t>Max $15,000</t>
  </si>
  <si>
    <t>limit $1,000 per unit</t>
  </si>
  <si>
    <r>
      <t xml:space="preserve">The % needs to be </t>
    </r>
    <r>
      <rPr>
        <b/>
        <sz val="12"/>
        <color indexed="10"/>
        <rFont val="Arial"/>
        <family val="2"/>
      </rPr>
      <t>100%</t>
    </r>
    <r>
      <rPr>
        <b/>
        <sz val="8"/>
        <color indexed="10"/>
        <rFont val="Arial"/>
        <family val="2"/>
      </rPr>
      <t xml:space="preserve"> or below otherwise bidding is req'd</t>
    </r>
  </si>
  <si>
    <t>PHDC Funding</t>
  </si>
  <si>
    <t>PHFA PHARE Funds</t>
  </si>
  <si>
    <t>PHFA Funds</t>
  </si>
  <si>
    <t>FHLB funding</t>
  </si>
  <si>
    <t>TAX CREDIT  Equity Summary</t>
  </si>
  <si>
    <t>Project Name</t>
  </si>
  <si>
    <t>Developer Name</t>
  </si>
  <si>
    <t>Total Development Cost</t>
  </si>
  <si>
    <t>Total City Funds Requested (HTF+CDBG+HOME)</t>
  </si>
  <si>
    <t>Low Income Housing Tax Credit Information:</t>
  </si>
  <si>
    <t>Total Tax Credits Being Requested from PHFA</t>
  </si>
  <si>
    <t>Total Equity Raised from Sale of LIHTC</t>
  </si>
  <si>
    <t>Equity Raise Expressed as Cents on Dollar</t>
  </si>
  <si>
    <t>Tax Credit Investor if Identified</t>
  </si>
  <si>
    <t>Historic Preservation Tax Credit Information:</t>
  </si>
  <si>
    <t>Total Historic Tax Credits Being Requested</t>
  </si>
  <si>
    <t>Total Equity Raised from Sale of Historic Credits</t>
  </si>
  <si>
    <t xml:space="preserve">Tax Credit Investor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</si>
</sst>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5" formatCode="_(* #,##0_);_(* \(#,##0\);_(* &quot;-&quot;??_);_(@_)"/>
    <numFmt numFmtId="174" formatCode="_(&quot;$&quot;* #,##0_);_(&quot;$&quot;* \(#,##0\);_(&quot;$&quot;* &quot;-&quot;??_);_(@_)"/>
    <numFmt numFmtId="175" formatCode="#,##0\ \ "/>
    <numFmt numFmtId="185" formatCode="&quot;$&quot;\ #,##0_);\(&quot;$&quot;#,##0\)"/>
  </numFmts>
  <fonts count="24" x14ac:knownFonts="1">
    <font>
      <sz val="10"/>
      <name val="Arial"/>
    </font>
    <font>
      <i/>
      <sz val="10"/>
      <name val="Arial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i/>
      <u/>
      <sz val="12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u val="singleAccounting"/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i/>
      <u/>
      <sz val="10"/>
      <name val="Arial"/>
      <family val="2"/>
    </font>
    <font>
      <sz val="9"/>
      <name val="Arial"/>
      <family val="2"/>
    </font>
    <font>
      <b/>
      <sz val="8"/>
      <color indexed="10"/>
      <name val="Arial"/>
      <family val="2"/>
    </font>
    <font>
      <b/>
      <sz val="12"/>
      <color indexed="10"/>
      <name val="Arial"/>
      <family val="2"/>
    </font>
    <font>
      <u/>
      <sz val="10"/>
      <color theme="10"/>
      <name val="Arial"/>
      <family val="2"/>
    </font>
    <font>
      <b/>
      <sz val="8"/>
      <color rgb="FFFF0000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7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139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74" fontId="3" fillId="0" borderId="0" xfId="2" applyNumberFormat="1" applyFont="1" applyBorder="1"/>
    <xf numFmtId="0" fontId="5" fillId="0" borderId="3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centerContinuous"/>
    </xf>
    <xf numFmtId="174" fontId="4" fillId="0" borderId="0" xfId="2" applyNumberFormat="1" applyFont="1" applyBorder="1"/>
    <xf numFmtId="0" fontId="3" fillId="0" borderId="3" xfId="0" quotePrefix="1" applyFont="1" applyBorder="1" applyAlignment="1">
      <alignment horizontal="left"/>
    </xf>
    <xf numFmtId="10" fontId="3" fillId="0" borderId="0" xfId="4" applyNumberFormat="1" applyFont="1" applyBorder="1"/>
    <xf numFmtId="37" fontId="3" fillId="0" borderId="0" xfId="1" applyNumberFormat="1" applyFont="1" applyBorder="1"/>
    <xf numFmtId="0" fontId="3" fillId="0" borderId="3" xfId="0" applyFont="1" applyBorder="1" applyAlignment="1">
      <alignment horizontal="left"/>
    </xf>
    <xf numFmtId="165" fontId="3" fillId="0" borderId="0" xfId="1" applyNumberFormat="1" applyFont="1" applyBorder="1"/>
    <xf numFmtId="37" fontId="3" fillId="0" borderId="6" xfId="1" applyNumberFormat="1" applyFont="1" applyBorder="1"/>
    <xf numFmtId="10" fontId="3" fillId="0" borderId="6" xfId="4" applyNumberFormat="1" applyFont="1" applyBorder="1"/>
    <xf numFmtId="0" fontId="4" fillId="0" borderId="0" xfId="0" quotePrefix="1" applyFont="1" applyBorder="1" applyAlignment="1">
      <alignment horizontal="left"/>
    </xf>
    <xf numFmtId="0" fontId="4" fillId="0" borderId="0" xfId="0" applyFont="1"/>
    <xf numFmtId="10" fontId="3" fillId="0" borderId="0" xfId="4" applyNumberFormat="1" applyFont="1"/>
    <xf numFmtId="174" fontId="3" fillId="0" borderId="6" xfId="0" applyNumberFormat="1" applyFont="1" applyBorder="1"/>
    <xf numFmtId="10" fontId="3" fillId="0" borderId="4" xfId="4" applyNumberFormat="1" applyFont="1" applyBorder="1"/>
    <xf numFmtId="0" fontId="4" fillId="0" borderId="3" xfId="0" quotePrefix="1" applyFont="1" applyBorder="1" applyAlignment="1">
      <alignment horizontal="left"/>
    </xf>
    <xf numFmtId="174" fontId="3" fillId="0" borderId="8" xfId="2" applyNumberFormat="1" applyFont="1" applyBorder="1"/>
    <xf numFmtId="0" fontId="3" fillId="0" borderId="0" xfId="0" quotePrefix="1" applyFont="1" applyBorder="1" applyAlignment="1">
      <alignment horizontal="left"/>
    </xf>
    <xf numFmtId="0" fontId="4" fillId="0" borderId="3" xfId="0" applyFont="1" applyBorder="1"/>
    <xf numFmtId="0" fontId="5" fillId="0" borderId="5" xfId="0" applyFont="1" applyBorder="1"/>
    <xf numFmtId="174" fontId="9" fillId="0" borderId="0" xfId="0" applyNumberFormat="1" applyFont="1"/>
    <xf numFmtId="0" fontId="0" fillId="0" borderId="0" xfId="0" applyBorder="1"/>
    <xf numFmtId="174" fontId="3" fillId="0" borderId="1" xfId="2" applyNumberFormat="1" applyFont="1" applyBorder="1"/>
    <xf numFmtId="0" fontId="0" fillId="0" borderId="4" xfId="0" applyBorder="1"/>
    <xf numFmtId="0" fontId="9" fillId="0" borderId="0" xfId="0" applyFont="1" applyBorder="1"/>
    <xf numFmtId="174" fontId="3" fillId="0" borderId="9" xfId="2" applyNumberFormat="1" applyFont="1" applyBorder="1"/>
    <xf numFmtId="0" fontId="0" fillId="0" borderId="3" xfId="0" applyBorder="1"/>
    <xf numFmtId="10" fontId="3" fillId="0" borderId="0" xfId="0" applyNumberFormat="1" applyFont="1" applyBorder="1"/>
    <xf numFmtId="0" fontId="10" fillId="0" borderId="0" xfId="0" applyFont="1" applyBorder="1" applyAlignment="1"/>
    <xf numFmtId="0" fontId="9" fillId="0" borderId="0" xfId="0" applyFont="1" applyBorder="1" applyAlignment="1">
      <alignment horizontal="centerContinuous"/>
    </xf>
    <xf numFmtId="174" fontId="9" fillId="0" borderId="0" xfId="2" quotePrefix="1" applyNumberFormat="1" applyFont="1" applyBorder="1"/>
    <xf numFmtId="174" fontId="9" fillId="0" borderId="0" xfId="2" applyNumberFormat="1" applyFont="1" applyBorder="1"/>
    <xf numFmtId="165" fontId="9" fillId="0" borderId="0" xfId="1" applyNumberFormat="1" applyFont="1" applyBorder="1" applyAlignment="1">
      <alignment horizontal="centerContinuous"/>
    </xf>
    <xf numFmtId="174" fontId="11" fillId="0" borderId="0" xfId="2" applyNumberFormat="1" applyFont="1" applyBorder="1"/>
    <xf numFmtId="165" fontId="9" fillId="2" borderId="0" xfId="1" applyNumberFormat="1" applyFont="1" applyFill="1" applyBorder="1"/>
    <xf numFmtId="0" fontId="12" fillId="0" borderId="0" xfId="0" applyFont="1" applyBorder="1"/>
    <xf numFmtId="0" fontId="9" fillId="0" borderId="6" xfId="0" applyFont="1" applyBorder="1"/>
    <xf numFmtId="174" fontId="12" fillId="0" borderId="0" xfId="2" applyNumberFormat="1" applyFont="1" applyBorder="1"/>
    <xf numFmtId="0" fontId="13" fillId="0" borderId="0" xfId="0" applyFont="1" applyBorder="1" applyAlignment="1">
      <alignment horizontal="centerContinuous"/>
    </xf>
    <xf numFmtId="174" fontId="6" fillId="0" borderId="0" xfId="2" applyNumberFormat="1" applyFont="1" applyBorder="1"/>
    <xf numFmtId="0" fontId="5" fillId="0" borderId="6" xfId="0" applyFont="1" applyBorder="1"/>
    <xf numFmtId="0" fontId="6" fillId="0" borderId="0" xfId="0" applyFont="1" applyBorder="1"/>
    <xf numFmtId="0" fontId="8" fillId="0" borderId="10" xfId="0" applyFont="1" applyBorder="1"/>
    <xf numFmtId="0" fontId="0" fillId="0" borderId="10" xfId="0" applyBorder="1"/>
    <xf numFmtId="0" fontId="0" fillId="0" borderId="1" xfId="0" applyBorder="1"/>
    <xf numFmtId="0" fontId="9" fillId="0" borderId="3" xfId="0" applyFont="1" applyBorder="1" applyAlignment="1">
      <alignment horizontal="left"/>
    </xf>
    <xf numFmtId="0" fontId="9" fillId="0" borderId="3" xfId="0" applyFont="1" applyBorder="1"/>
    <xf numFmtId="0" fontId="9" fillId="0" borderId="3" xfId="0" quotePrefix="1" applyFont="1" applyBorder="1" applyAlignment="1">
      <alignment horizontal="left"/>
    </xf>
    <xf numFmtId="0" fontId="9" fillId="0" borderId="3" xfId="0" quotePrefix="1" applyFont="1" applyBorder="1"/>
    <xf numFmtId="0" fontId="12" fillId="0" borderId="3" xfId="0" applyFont="1" applyBorder="1"/>
    <xf numFmtId="0" fontId="12" fillId="0" borderId="3" xfId="0" quotePrefix="1" applyFont="1" applyBorder="1" applyAlignment="1">
      <alignment horizontal="left"/>
    </xf>
    <xf numFmtId="0" fontId="12" fillId="0" borderId="5" xfId="0" quotePrefix="1" applyFont="1" applyBorder="1" applyAlignment="1">
      <alignment horizontal="left"/>
    </xf>
    <xf numFmtId="174" fontId="3" fillId="0" borderId="11" xfId="2" applyNumberFormat="1" applyFont="1" applyBorder="1"/>
    <xf numFmtId="0" fontId="9" fillId="0" borderId="10" xfId="0" applyFont="1" applyBorder="1"/>
    <xf numFmtId="165" fontId="9" fillId="0" borderId="2" xfId="1" applyNumberFormat="1" applyFont="1" applyBorder="1"/>
    <xf numFmtId="0" fontId="9" fillId="0" borderId="3" xfId="0" applyFont="1" applyFill="1" applyBorder="1"/>
    <xf numFmtId="0" fontId="9" fillId="0" borderId="0" xfId="0" applyFont="1" applyFill="1" applyBorder="1"/>
    <xf numFmtId="42" fontId="9" fillId="0" borderId="0" xfId="0" applyNumberFormat="1" applyFont="1" applyFill="1" applyBorder="1"/>
    <xf numFmtId="42" fontId="9" fillId="0" borderId="4" xfId="0" applyNumberFormat="1" applyFont="1" applyFill="1" applyBorder="1"/>
    <xf numFmtId="0" fontId="9" fillId="0" borderId="5" xfId="0" quotePrefix="1" applyFont="1" applyFill="1" applyBorder="1" applyAlignment="1">
      <alignment horizontal="left"/>
    </xf>
    <xf numFmtId="0" fontId="9" fillId="0" borderId="6" xfId="0" applyFont="1" applyFill="1" applyBorder="1"/>
    <xf numFmtId="174" fontId="9" fillId="0" borderId="7" xfId="2" applyNumberFormat="1" applyFont="1" applyFill="1" applyBorder="1"/>
    <xf numFmtId="0" fontId="9" fillId="0" borderId="10" xfId="0" applyFont="1" applyFill="1" applyBorder="1"/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1" xfId="0" quotePrefix="1" applyFont="1" applyFill="1" applyBorder="1" applyAlignment="1">
      <alignment horizontal="left"/>
    </xf>
    <xf numFmtId="174" fontId="9" fillId="0" borderId="1" xfId="2" applyNumberFormat="1" applyFont="1" applyFill="1" applyBorder="1"/>
    <xf numFmtId="0" fontId="10" fillId="0" borderId="3" xfId="0" quotePrefix="1" applyFont="1" applyBorder="1" applyAlignment="1">
      <alignment horizontal="left"/>
    </xf>
    <xf numFmtId="0" fontId="14" fillId="0" borderId="1" xfId="0" applyFont="1" applyBorder="1" applyAlignment="1">
      <alignment horizontal="centerContinuous"/>
    </xf>
    <xf numFmtId="165" fontId="9" fillId="0" borderId="0" xfId="1" applyNumberFormat="1" applyFont="1" applyBorder="1"/>
    <xf numFmtId="0" fontId="9" fillId="0" borderId="5" xfId="0" applyFont="1" applyBorder="1"/>
    <xf numFmtId="165" fontId="9" fillId="0" borderId="7" xfId="1" applyNumberFormat="1" applyFont="1" applyBorder="1"/>
    <xf numFmtId="0" fontId="9" fillId="0" borderId="0" xfId="0" quotePrefix="1" applyFont="1" applyFill="1" applyBorder="1" applyAlignment="1">
      <alignment horizontal="left"/>
    </xf>
    <xf numFmtId="174" fontId="9" fillId="0" borderId="0" xfId="2" applyNumberFormat="1" applyFont="1" applyFill="1" applyBorder="1"/>
    <xf numFmtId="174" fontId="4" fillId="0" borderId="6" xfId="2" applyNumberFormat="1" applyFont="1" applyBorder="1"/>
    <xf numFmtId="10" fontId="9" fillId="0" borderId="6" xfId="0" applyNumberFormat="1" applyFont="1" applyBorder="1" applyAlignment="1">
      <alignment horizontal="left"/>
    </xf>
    <xf numFmtId="185" fontId="9" fillId="0" borderId="0" xfId="4" applyNumberFormat="1" applyFont="1" applyBorder="1" applyAlignment="1">
      <alignment horizontal="center"/>
    </xf>
    <xf numFmtId="174" fontId="13" fillId="0" borderId="0" xfId="2" quotePrefix="1" applyNumberFormat="1" applyFont="1" applyBorder="1"/>
    <xf numFmtId="42" fontId="3" fillId="0" borderId="0" xfId="0" applyNumberFormat="1" applyFont="1" applyBorder="1"/>
    <xf numFmtId="42" fontId="9" fillId="0" borderId="6" xfId="0" applyNumberFormat="1" applyFont="1" applyFill="1" applyBorder="1"/>
    <xf numFmtId="0" fontId="15" fillId="0" borderId="3" xfId="0" applyFont="1" applyBorder="1"/>
    <xf numFmtId="0" fontId="5" fillId="0" borderId="3" xfId="0" quotePrefix="1" applyFont="1" applyBorder="1" applyAlignment="1">
      <alignment horizontal="left"/>
    </xf>
    <xf numFmtId="0" fontId="5" fillId="0" borderId="6" xfId="0" quotePrefix="1" applyFont="1" applyBorder="1" applyAlignment="1">
      <alignment horizontal="left"/>
    </xf>
    <xf numFmtId="174" fontId="13" fillId="0" borderId="6" xfId="2" applyNumberFormat="1" applyFont="1" applyBorder="1" applyAlignment="1">
      <alignment horizontal="left"/>
    </xf>
    <xf numFmtId="0" fontId="3" fillId="0" borderId="3" xfId="0" applyFont="1" applyFill="1" applyBorder="1"/>
    <xf numFmtId="37" fontId="3" fillId="0" borderId="0" xfId="1" applyNumberFormat="1" applyFont="1" applyFill="1" applyBorder="1"/>
    <xf numFmtId="174" fontId="3" fillId="0" borderId="6" xfId="2" applyNumberFormat="1" applyFont="1" applyBorder="1"/>
    <xf numFmtId="10" fontId="3" fillId="0" borderId="6" xfId="4" applyNumberFormat="1" applyFont="1" applyBorder="1" applyAlignment="1"/>
    <xf numFmtId="0" fontId="1" fillId="0" borderId="3" xfId="0" quotePrefix="1" applyFont="1" applyBorder="1" applyAlignment="1">
      <alignment horizontal="left"/>
    </xf>
    <xf numFmtId="0" fontId="5" fillId="0" borderId="5" xfId="0" quotePrefix="1" applyFont="1" applyBorder="1" applyAlignment="1">
      <alignment horizontal="left"/>
    </xf>
    <xf numFmtId="0" fontId="4" fillId="0" borderId="12" xfId="0" quotePrefix="1" applyFont="1" applyBorder="1" applyAlignment="1">
      <alignment horizontal="left"/>
    </xf>
    <xf numFmtId="0" fontId="3" fillId="0" borderId="9" xfId="0" applyFont="1" applyBorder="1"/>
    <xf numFmtId="10" fontId="3" fillId="0" borderId="9" xfId="4" applyNumberFormat="1" applyFont="1" applyBorder="1" applyAlignment="1"/>
    <xf numFmtId="0" fontId="3" fillId="0" borderId="13" xfId="0" applyFont="1" applyBorder="1"/>
    <xf numFmtId="185" fontId="9" fillId="0" borderId="6" xfId="4" applyNumberFormat="1" applyFont="1" applyBorder="1" applyAlignment="1">
      <alignment horizontal="center"/>
    </xf>
    <xf numFmtId="0" fontId="5" fillId="0" borderId="0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9" fillId="0" borderId="3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185" fontId="9" fillId="0" borderId="3" xfId="4" applyNumberFormat="1" applyFont="1" applyBorder="1" applyAlignment="1">
      <alignment horizontal="center"/>
    </xf>
    <xf numFmtId="42" fontId="3" fillId="0" borderId="3" xfId="4" applyNumberFormat="1" applyFont="1" applyBorder="1" applyAlignment="1"/>
    <xf numFmtId="185" fontId="13" fillId="0" borderId="3" xfId="4" applyNumberFormat="1" applyFont="1" applyBorder="1" applyAlignment="1">
      <alignment horizontal="center"/>
    </xf>
    <xf numFmtId="0" fontId="3" fillId="0" borderId="5" xfId="0" applyFont="1" applyBorder="1" applyAlignment="1">
      <alignment horizontal="centerContinuous"/>
    </xf>
    <xf numFmtId="0" fontId="3" fillId="0" borderId="10" xfId="0" applyFont="1" applyBorder="1"/>
    <xf numFmtId="0" fontId="3" fillId="0" borderId="1" xfId="0" applyFont="1" applyBorder="1" applyAlignment="1">
      <alignment horizontal="centerContinuous"/>
    </xf>
    <xf numFmtId="185" fontId="9" fillId="0" borderId="10" xfId="4" applyNumberFormat="1" applyFont="1" applyBorder="1" applyAlignment="1">
      <alignment horizontal="center"/>
    </xf>
    <xf numFmtId="0" fontId="3" fillId="0" borderId="12" xfId="0" applyFont="1" applyBorder="1"/>
    <xf numFmtId="0" fontId="3" fillId="0" borderId="9" xfId="0" applyFont="1" applyBorder="1" applyAlignment="1">
      <alignment horizontal="centerContinuous"/>
    </xf>
    <xf numFmtId="185" fontId="9" fillId="0" borderId="5" xfId="4" applyNumberFormat="1" applyFont="1" applyBorder="1" applyAlignment="1">
      <alignment horizontal="center"/>
    </xf>
    <xf numFmtId="0" fontId="16" fillId="0" borderId="3" xfId="0" applyFont="1" applyBorder="1" applyAlignment="1">
      <alignment horizontal="centerContinuous"/>
    </xf>
    <xf numFmtId="37" fontId="2" fillId="0" borderId="0" xfId="1" applyNumberFormat="1" applyFont="1" applyFill="1" applyBorder="1"/>
    <xf numFmtId="174" fontId="3" fillId="0" borderId="0" xfId="2" applyNumberFormat="1" applyFont="1"/>
    <xf numFmtId="174" fontId="3" fillId="0" borderId="0" xfId="1" applyNumberFormat="1" applyFont="1" applyBorder="1"/>
    <xf numFmtId="0" fontId="2" fillId="0" borderId="3" xfId="0" applyFont="1" applyBorder="1"/>
    <xf numFmtId="185" fontId="19" fillId="0" borderId="3" xfId="3" applyNumberFormat="1" applyBorder="1" applyAlignment="1">
      <alignment horizontal="center"/>
    </xf>
    <xf numFmtId="0" fontId="20" fillId="0" borderId="6" xfId="0" applyFont="1" applyBorder="1"/>
    <xf numFmtId="174" fontId="3" fillId="0" borderId="14" xfId="2" applyNumberFormat="1" applyFont="1" applyBorder="1"/>
    <xf numFmtId="0" fontId="3" fillId="0" borderId="15" xfId="0" applyFont="1" applyBorder="1"/>
    <xf numFmtId="10" fontId="3" fillId="0" borderId="16" xfId="4" applyNumberFormat="1" applyFont="1" applyBorder="1"/>
    <xf numFmtId="0" fontId="2" fillId="0" borderId="3" xfId="0" applyFont="1" applyBorder="1" applyAlignment="1">
      <alignment horizontal="left"/>
    </xf>
    <xf numFmtId="0" fontId="21" fillId="0" borderId="0" xfId="6" applyFont="1"/>
    <xf numFmtId="0" fontId="21" fillId="0" borderId="17" xfId="6" applyFont="1" applyBorder="1"/>
    <xf numFmtId="0" fontId="22" fillId="0" borderId="0" xfId="6" applyFont="1"/>
    <xf numFmtId="0" fontId="23" fillId="0" borderId="0" xfId="6" applyFont="1"/>
  </cellXfs>
  <cellStyles count="7">
    <cellStyle name="Comma" xfId="1" builtinId="3"/>
    <cellStyle name="Currency" xfId="2" builtinId="4"/>
    <cellStyle name="Hyperlink" xfId="3" builtinId="8"/>
    <cellStyle name="Normal" xfId="0" builtinId="0"/>
    <cellStyle name="Normal 2" xfId="6"/>
    <cellStyle name="Normal 3" xfId="5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hfa.org/forms/multifamily_application_guidelines/development_cost_limits/2016_dev_cost_limits.pdf" TargetMode="External"/><Relationship Id="rId1" Type="http://schemas.openxmlformats.org/officeDocument/2006/relationships/hyperlink" Target="https://www.phfa.org/forms/multifamily_application_guidelines/development_cost_limits/2016_dev_cost_limit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view="pageLayout" zoomScaleNormal="75" workbookViewId="0">
      <selection activeCell="C12" sqref="C12"/>
    </sheetView>
  </sheetViews>
  <sheetFormatPr defaultColWidth="9.21875" defaultRowHeight="13.2" x14ac:dyDescent="0.25"/>
  <cols>
    <col min="1" max="1" width="10.21875" style="2" customWidth="1"/>
    <col min="2" max="2" width="13.21875" style="2" customWidth="1"/>
    <col min="3" max="3" width="10.44140625" style="2" customWidth="1"/>
    <col min="4" max="4" width="15.21875" style="2" customWidth="1"/>
    <col min="5" max="5" width="8" style="2" customWidth="1"/>
    <col min="6" max="6" width="10.77734375" style="2" customWidth="1"/>
    <col min="7" max="7" width="7.77734375" style="2" customWidth="1"/>
    <col min="8" max="8" width="4.77734375" style="2" customWidth="1"/>
    <col min="9" max="9" width="17.77734375" style="2" customWidth="1"/>
    <col min="10" max="10" width="2.77734375" style="2" customWidth="1"/>
    <col min="11" max="11" width="10.21875" style="2" hidden="1" customWidth="1"/>
    <col min="12" max="16384" width="9.21875" style="2"/>
  </cols>
  <sheetData>
    <row r="1" spans="1:10" x14ac:dyDescent="0.25">
      <c r="A1" s="5"/>
    </row>
    <row r="2" spans="1:10" ht="14.1" customHeight="1" x14ac:dyDescent="0.3">
      <c r="A2" s="54" t="s">
        <v>0</v>
      </c>
      <c r="B2" s="3"/>
      <c r="C2" s="3"/>
      <c r="D2" s="3"/>
      <c r="E2" s="3"/>
      <c r="F2" s="3"/>
      <c r="G2" s="4"/>
      <c r="H2" s="1"/>
      <c r="I2" s="109" t="s">
        <v>123</v>
      </c>
      <c r="J2" s="4"/>
    </row>
    <row r="3" spans="1:10" ht="13.5" customHeight="1" x14ac:dyDescent="0.25">
      <c r="A3" s="38"/>
      <c r="B3"/>
      <c r="C3" s="1"/>
      <c r="D3" s="1"/>
      <c r="E3" s="1"/>
      <c r="F3" s="1"/>
      <c r="G3" s="6"/>
      <c r="H3" s="1"/>
      <c r="I3" s="110" t="s">
        <v>1</v>
      </c>
      <c r="J3" s="6"/>
    </row>
    <row r="4" spans="1:10" ht="12" customHeight="1" thickBot="1" x14ac:dyDescent="0.3">
      <c r="A4" s="5"/>
      <c r="B4" s="1"/>
      <c r="C4" s="1"/>
      <c r="D4" s="10"/>
      <c r="E4" s="1"/>
      <c r="F4" s="16"/>
      <c r="G4" s="6"/>
      <c r="H4" s="1"/>
      <c r="I4" s="5"/>
      <c r="J4" s="6"/>
    </row>
    <row r="5" spans="1:10" ht="12" customHeight="1" thickBot="1" x14ac:dyDescent="0.3">
      <c r="A5" s="128" t="s">
        <v>128</v>
      </c>
      <c r="B5" s="1"/>
      <c r="C5" s="1"/>
      <c r="D5" s="131">
        <v>0</v>
      </c>
      <c r="E5" s="132"/>
      <c r="F5" s="133" t="e">
        <f t="shared" ref="F5:F14" si="0">D5/$D$15</f>
        <v>#DIV/0!</v>
      </c>
      <c r="G5" s="6"/>
      <c r="H5" s="1"/>
      <c r="I5" s="5"/>
      <c r="J5" s="6"/>
    </row>
    <row r="6" spans="1:10" ht="12" customHeight="1" x14ac:dyDescent="0.25">
      <c r="A6" s="18" t="s">
        <v>44</v>
      </c>
      <c r="B6" s="1"/>
      <c r="C6" s="1"/>
      <c r="D6" s="17">
        <v>0</v>
      </c>
      <c r="E6" s="39"/>
      <c r="F6" s="16" t="e">
        <f t="shared" si="0"/>
        <v>#DIV/0!</v>
      </c>
      <c r="G6" s="6"/>
      <c r="H6" s="1"/>
      <c r="I6" s="111"/>
      <c r="J6" s="6"/>
    </row>
    <row r="7" spans="1:10" ht="12" customHeight="1" x14ac:dyDescent="0.25">
      <c r="A7" s="134" t="s">
        <v>129</v>
      </c>
      <c r="B7" s="1"/>
      <c r="C7" s="1"/>
      <c r="D7" s="17">
        <v>0</v>
      </c>
      <c r="E7" s="39"/>
      <c r="F7" s="16" t="e">
        <f t="shared" si="0"/>
        <v>#DIV/0!</v>
      </c>
      <c r="G7" s="6"/>
      <c r="H7" s="1"/>
      <c r="I7" s="111"/>
      <c r="J7" s="6"/>
    </row>
    <row r="8" spans="1:10" ht="12" customHeight="1" x14ac:dyDescent="0.25">
      <c r="A8" s="134" t="s">
        <v>130</v>
      </c>
      <c r="B8" s="1"/>
      <c r="C8" s="1"/>
      <c r="D8" s="17">
        <v>0</v>
      </c>
      <c r="E8" s="39"/>
      <c r="F8" s="16" t="e">
        <f t="shared" si="0"/>
        <v>#DIV/0!</v>
      </c>
      <c r="G8" s="6"/>
      <c r="H8" s="1"/>
      <c r="I8" s="111"/>
      <c r="J8" s="6"/>
    </row>
    <row r="9" spans="1:10" ht="12" customHeight="1" x14ac:dyDescent="0.25">
      <c r="A9" s="134" t="s">
        <v>131</v>
      </c>
      <c r="B9" s="1"/>
      <c r="C9" s="1"/>
      <c r="D9" s="17">
        <v>0</v>
      </c>
      <c r="E9" s="39"/>
      <c r="F9" s="16" t="e">
        <f t="shared" si="0"/>
        <v>#DIV/0!</v>
      </c>
      <c r="G9" s="6"/>
      <c r="H9" s="1"/>
      <c r="I9" s="111"/>
      <c r="J9" s="6"/>
    </row>
    <row r="10" spans="1:10" ht="12" customHeight="1" x14ac:dyDescent="0.25">
      <c r="A10" s="18" t="s">
        <v>118</v>
      </c>
      <c r="B10" s="1"/>
      <c r="C10" s="1"/>
      <c r="D10" s="17">
        <v>0</v>
      </c>
      <c r="E10" s="39"/>
      <c r="F10" s="16" t="e">
        <f t="shared" si="0"/>
        <v>#DIV/0!</v>
      </c>
      <c r="G10" s="6"/>
      <c r="H10" s="1"/>
      <c r="I10" s="111"/>
      <c r="J10" s="6"/>
    </row>
    <row r="11" spans="1:10" ht="12" customHeight="1" x14ac:dyDescent="0.25">
      <c r="A11" s="18" t="s">
        <v>119</v>
      </c>
      <c r="B11" s="1"/>
      <c r="C11" s="1"/>
      <c r="D11" s="17">
        <v>0</v>
      </c>
      <c r="E11" s="39"/>
      <c r="F11" s="16" t="e">
        <f t="shared" si="0"/>
        <v>#DIV/0!</v>
      </c>
      <c r="G11" s="6"/>
      <c r="H11" s="1"/>
      <c r="I11" s="111"/>
      <c r="J11" s="6"/>
    </row>
    <row r="12" spans="1:10" ht="12" customHeight="1" x14ac:dyDescent="0.25">
      <c r="A12" s="18" t="s">
        <v>45</v>
      </c>
      <c r="B12" s="1"/>
      <c r="C12" s="1"/>
      <c r="D12" s="17">
        <v>0</v>
      </c>
      <c r="E12" s="39"/>
      <c r="F12" s="16" t="e">
        <f t="shared" si="0"/>
        <v>#DIV/0!</v>
      </c>
      <c r="G12" s="6"/>
      <c r="H12" s="1"/>
      <c r="I12" s="111"/>
      <c r="J12" s="6"/>
    </row>
    <row r="13" spans="1:10" ht="12" customHeight="1" x14ac:dyDescent="0.25">
      <c r="A13" s="18" t="s">
        <v>45</v>
      </c>
      <c r="B13" s="1"/>
      <c r="C13" s="1"/>
      <c r="D13" s="17">
        <v>0</v>
      </c>
      <c r="E13" s="39"/>
      <c r="F13" s="16" t="e">
        <f t="shared" si="0"/>
        <v>#DIV/0!</v>
      </c>
      <c r="G13" s="6"/>
      <c r="H13" s="1"/>
      <c r="I13" s="111"/>
      <c r="J13" s="6"/>
    </row>
    <row r="14" spans="1:10" x14ac:dyDescent="0.25">
      <c r="A14" s="5"/>
      <c r="D14" s="125">
        <v>0</v>
      </c>
      <c r="F14" s="21" t="e">
        <f t="shared" si="0"/>
        <v>#DIV/0!</v>
      </c>
      <c r="G14" s="6"/>
      <c r="H14" s="5"/>
      <c r="I14" s="5"/>
      <c r="J14" s="6"/>
    </row>
    <row r="15" spans="1:10" ht="12" customHeight="1" x14ac:dyDescent="0.25">
      <c r="A15" s="7"/>
      <c r="B15" s="95" t="s">
        <v>3</v>
      </c>
      <c r="C15" s="8"/>
      <c r="D15" s="37">
        <f>SUM(D5:D14)</f>
        <v>0</v>
      </c>
      <c r="E15" s="8"/>
      <c r="F15" s="21" t="e">
        <f>SUM(F4:F14)</f>
        <v>#DIV/0!</v>
      </c>
      <c r="G15" s="9"/>
      <c r="H15" s="1"/>
      <c r="I15" s="7"/>
      <c r="J15" s="9"/>
    </row>
    <row r="16" spans="1:10" ht="11.55" customHeight="1" x14ac:dyDescent="0.25">
      <c r="A16" s="5"/>
      <c r="B16" s="22"/>
      <c r="C16" s="1"/>
      <c r="D16" s="10"/>
      <c r="E16" s="1"/>
      <c r="F16" s="16"/>
      <c r="G16" s="1"/>
      <c r="H16" s="1"/>
      <c r="I16" s="1"/>
    </row>
    <row r="17" spans="1:10" ht="12" customHeight="1" x14ac:dyDescent="0.25">
      <c r="A17" s="23"/>
      <c r="D17" s="25"/>
      <c r="F17" s="24"/>
    </row>
    <row r="18" spans="1:10" ht="14.1" customHeight="1" x14ac:dyDescent="0.3">
      <c r="A18" s="54" t="s">
        <v>4</v>
      </c>
      <c r="B18" s="3"/>
      <c r="C18" s="3"/>
      <c r="E18" s="3"/>
      <c r="F18" s="3"/>
      <c r="G18" s="4"/>
      <c r="H18" s="1"/>
      <c r="I18" s="109" t="s">
        <v>123</v>
      </c>
      <c r="J18" s="4"/>
    </row>
    <row r="19" spans="1:10" ht="13.5" customHeight="1" x14ac:dyDescent="0.25">
      <c r="A19" s="38"/>
      <c r="B19" s="1"/>
      <c r="C19" s="1"/>
      <c r="E19" s="1"/>
      <c r="F19" s="1"/>
      <c r="G19" s="6"/>
      <c r="H19" s="1"/>
      <c r="I19" s="110" t="s">
        <v>1</v>
      </c>
      <c r="J19" s="6"/>
    </row>
    <row r="20" spans="1:10" ht="12" customHeight="1" x14ac:dyDescent="0.25">
      <c r="A20" s="93" t="s">
        <v>5</v>
      </c>
      <c r="B20" s="1"/>
      <c r="C20" s="1"/>
      <c r="D20" s="19"/>
      <c r="E20" s="1"/>
      <c r="F20" s="13"/>
      <c r="G20" s="6"/>
      <c r="H20" s="1"/>
      <c r="I20" s="5"/>
      <c r="J20" s="6"/>
    </row>
    <row r="21" spans="1:10" ht="13.5" customHeight="1" x14ac:dyDescent="0.25">
      <c r="A21" s="15" t="s">
        <v>6</v>
      </c>
      <c r="B21" s="1"/>
      <c r="C21" s="17"/>
      <c r="D21" s="10">
        <v>0</v>
      </c>
      <c r="E21" s="1"/>
      <c r="F21" s="16" t="e">
        <f>D21/(D36-D21)</f>
        <v>#DIV/0!</v>
      </c>
      <c r="G21" s="6"/>
      <c r="H21" s="1"/>
      <c r="I21" s="5"/>
      <c r="J21" s="6"/>
    </row>
    <row r="22" spans="1:10" ht="12" customHeight="1" x14ac:dyDescent="0.25">
      <c r="A22" s="5" t="s">
        <v>49</v>
      </c>
      <c r="B22" s="1"/>
      <c r="C22" s="17">
        <v>0</v>
      </c>
      <c r="D22" s="17"/>
      <c r="E22" s="1"/>
      <c r="F22" s="16"/>
      <c r="G22" s="6"/>
      <c r="H22" s="1"/>
      <c r="I22" s="5"/>
      <c r="J22" s="6"/>
    </row>
    <row r="23" spans="1:10" ht="12" customHeight="1" x14ac:dyDescent="0.25">
      <c r="A23" s="5" t="s">
        <v>50</v>
      </c>
      <c r="B23" s="1"/>
      <c r="C23" s="17">
        <v>0</v>
      </c>
      <c r="D23" s="17"/>
      <c r="E23" s="1"/>
      <c r="F23" s="16"/>
      <c r="G23" s="6"/>
      <c r="H23" s="1"/>
      <c r="I23" s="5"/>
      <c r="J23" s="6"/>
    </row>
    <row r="24" spans="1:10" ht="12" customHeight="1" x14ac:dyDescent="0.25">
      <c r="A24" s="5" t="s">
        <v>51</v>
      </c>
      <c r="B24" s="1"/>
      <c r="C24" s="17">
        <v>0</v>
      </c>
      <c r="D24" s="17"/>
      <c r="E24" s="1"/>
      <c r="F24" s="16"/>
      <c r="G24" s="6"/>
      <c r="H24" s="1"/>
      <c r="I24" s="5"/>
      <c r="J24" s="6"/>
    </row>
    <row r="25" spans="1:10" ht="12" customHeight="1" x14ac:dyDescent="0.25">
      <c r="A25" s="5" t="s">
        <v>52</v>
      </c>
      <c r="B25" s="1"/>
      <c r="C25" s="17">
        <v>0</v>
      </c>
      <c r="D25" s="17"/>
      <c r="E25" s="1"/>
      <c r="F25" s="16"/>
      <c r="G25" s="6"/>
      <c r="H25" s="1"/>
      <c r="I25" s="5"/>
      <c r="J25" s="6"/>
    </row>
    <row r="26" spans="1:10" ht="12" customHeight="1" x14ac:dyDescent="0.25">
      <c r="A26" s="5" t="s">
        <v>53</v>
      </c>
      <c r="B26" s="1"/>
      <c r="C26" s="98">
        <v>0</v>
      </c>
      <c r="D26" s="17"/>
      <c r="E26" s="1"/>
      <c r="F26" s="16"/>
      <c r="G26" s="6"/>
      <c r="H26" s="1"/>
      <c r="I26" s="5"/>
      <c r="J26" s="6"/>
    </row>
    <row r="27" spans="1:10" ht="12" customHeight="1" x14ac:dyDescent="0.25">
      <c r="A27" s="5" t="s">
        <v>54</v>
      </c>
      <c r="B27" s="1"/>
      <c r="C27" s="1"/>
      <c r="D27" s="17">
        <f>SUM(C22:C26)</f>
        <v>0</v>
      </c>
      <c r="E27" s="1"/>
      <c r="F27" s="16"/>
      <c r="G27" s="6"/>
      <c r="H27" s="1"/>
      <c r="I27" s="5"/>
      <c r="J27" s="6"/>
    </row>
    <row r="28" spans="1:10" ht="12" customHeight="1" x14ac:dyDescent="0.25">
      <c r="A28" s="5" t="s">
        <v>7</v>
      </c>
      <c r="B28" s="1"/>
      <c r="C28" s="1"/>
      <c r="D28" s="17">
        <v>0</v>
      </c>
      <c r="E28" s="1"/>
      <c r="F28" s="16"/>
      <c r="G28" s="6"/>
      <c r="H28" s="1"/>
      <c r="I28" s="5"/>
      <c r="J28" s="6"/>
    </row>
    <row r="29" spans="1:10" ht="12" customHeight="1" x14ac:dyDescent="0.25">
      <c r="A29" s="5" t="s">
        <v>55</v>
      </c>
      <c r="B29" s="1"/>
      <c r="C29" s="1"/>
      <c r="D29" s="17">
        <v>0</v>
      </c>
      <c r="E29" s="1"/>
      <c r="F29" s="16"/>
      <c r="G29" s="6"/>
      <c r="H29" s="1"/>
      <c r="I29" s="5"/>
      <c r="J29" s="6"/>
    </row>
    <row r="30" spans="1:10" ht="12" customHeight="1" x14ac:dyDescent="0.25">
      <c r="A30" s="5" t="s">
        <v>56</v>
      </c>
      <c r="B30" s="1"/>
      <c r="C30" s="1"/>
      <c r="D30" s="17">
        <v>0</v>
      </c>
      <c r="E30" s="1"/>
      <c r="F30" s="16"/>
      <c r="G30" s="6"/>
      <c r="H30" s="1"/>
      <c r="I30" s="5"/>
      <c r="J30" s="6"/>
    </row>
    <row r="31" spans="1:10" ht="12" customHeight="1" x14ac:dyDescent="0.25">
      <c r="A31" s="5" t="s">
        <v>8</v>
      </c>
      <c r="B31" s="1"/>
      <c r="C31" s="1"/>
      <c r="D31" s="17">
        <v>0</v>
      </c>
      <c r="E31" s="1"/>
      <c r="F31" s="16"/>
      <c r="G31" s="6"/>
      <c r="H31" s="1"/>
      <c r="I31" s="5"/>
      <c r="J31" s="6"/>
    </row>
    <row r="32" spans="1:10" ht="12" customHeight="1" x14ac:dyDescent="0.25">
      <c r="A32" s="5" t="s">
        <v>117</v>
      </c>
      <c r="B32" s="1"/>
      <c r="C32" s="1"/>
      <c r="D32" s="17">
        <v>0</v>
      </c>
      <c r="E32" s="1"/>
      <c r="F32" s="16"/>
      <c r="G32" s="6"/>
      <c r="H32" s="1"/>
      <c r="I32" s="5"/>
      <c r="J32" s="6"/>
    </row>
    <row r="33" spans="1:10" ht="12" customHeight="1" x14ac:dyDescent="0.25">
      <c r="A33" s="5" t="s">
        <v>9</v>
      </c>
      <c r="B33" s="1"/>
      <c r="C33" s="1"/>
      <c r="D33" s="17">
        <v>0</v>
      </c>
      <c r="E33" s="1"/>
      <c r="F33" s="16" t="e">
        <f>D33/(D36-D33)</f>
        <v>#DIV/0!</v>
      </c>
      <c r="G33" s="35"/>
      <c r="H33" s="1"/>
      <c r="I33" s="124" t="s">
        <v>120</v>
      </c>
      <c r="J33" s="6"/>
    </row>
    <row r="34" spans="1:10" ht="11.55" customHeight="1" x14ac:dyDescent="0.25">
      <c r="A34" s="15" t="s">
        <v>2</v>
      </c>
      <c r="B34" s="1"/>
      <c r="C34" s="1"/>
      <c r="D34" s="17">
        <v>0</v>
      </c>
      <c r="E34" s="1"/>
      <c r="F34" s="16"/>
      <c r="G34" s="26"/>
      <c r="H34" s="1"/>
      <c r="I34" s="113"/>
      <c r="J34" s="6"/>
    </row>
    <row r="35" spans="1:10" ht="11.55" customHeight="1" x14ac:dyDescent="0.25">
      <c r="A35" s="18" t="s">
        <v>2</v>
      </c>
      <c r="B35" s="1"/>
      <c r="C35" s="1"/>
      <c r="D35" s="17">
        <v>0</v>
      </c>
      <c r="E35" s="1"/>
      <c r="F35" s="16"/>
      <c r="G35" s="26"/>
      <c r="H35" s="1"/>
      <c r="I35" s="113"/>
      <c r="J35" s="6"/>
    </row>
    <row r="36" spans="1:10" ht="15.6" customHeight="1" thickBot="1" x14ac:dyDescent="0.3">
      <c r="A36" s="94" t="s">
        <v>10</v>
      </c>
      <c r="C36" s="1"/>
      <c r="D36" s="28">
        <f>SUM(D21:D35)</f>
        <v>0</v>
      </c>
      <c r="E36" s="1"/>
      <c r="F36" s="16"/>
      <c r="G36" s="6"/>
      <c r="H36" s="1"/>
      <c r="I36" s="5"/>
      <c r="J36" s="6"/>
    </row>
    <row r="37" spans="1:10" ht="12" customHeight="1" thickTop="1" x14ac:dyDescent="0.25">
      <c r="A37" s="27"/>
      <c r="C37" s="1"/>
      <c r="D37" s="10"/>
      <c r="E37" s="1"/>
      <c r="F37" s="16"/>
      <c r="G37" s="6"/>
      <c r="H37" s="1"/>
      <c r="I37" s="5"/>
      <c r="J37" s="6"/>
    </row>
    <row r="38" spans="1:10" ht="12" customHeight="1" x14ac:dyDescent="0.25">
      <c r="A38" s="93" t="s">
        <v>57</v>
      </c>
      <c r="B38" s="1"/>
      <c r="C38" s="1"/>
      <c r="D38" s="19"/>
      <c r="E38" s="1"/>
      <c r="F38" s="1"/>
      <c r="G38" s="6"/>
      <c r="H38" s="1"/>
      <c r="I38" s="58"/>
      <c r="J38" s="6"/>
    </row>
    <row r="39" spans="1:10" ht="12" customHeight="1" x14ac:dyDescent="0.25">
      <c r="A39" s="5" t="s">
        <v>58</v>
      </c>
      <c r="B39" s="1"/>
      <c r="C39" s="1"/>
      <c r="D39" s="10">
        <v>0</v>
      </c>
      <c r="E39" s="1"/>
      <c r="F39"/>
      <c r="G39" s="6"/>
      <c r="H39" s="1"/>
      <c r="I39" s="129" t="s">
        <v>122</v>
      </c>
      <c r="J39" s="6"/>
    </row>
    <row r="40" spans="1:10" ht="12" customHeight="1" x14ac:dyDescent="0.25">
      <c r="A40" s="5" t="s">
        <v>59</v>
      </c>
      <c r="B40" s="1"/>
      <c r="C40" s="1"/>
      <c r="D40" s="17">
        <v>0</v>
      </c>
      <c r="E40" s="1"/>
      <c r="F40"/>
      <c r="G40" s="6"/>
      <c r="H40" s="1"/>
      <c r="I40" s="114"/>
      <c r="J40" s="6"/>
    </row>
    <row r="41" spans="1:10" ht="12" customHeight="1" x14ac:dyDescent="0.25">
      <c r="A41" s="5" t="s">
        <v>12</v>
      </c>
      <c r="B41" s="1"/>
      <c r="C41" s="1"/>
      <c r="D41" s="17">
        <v>0</v>
      </c>
      <c r="E41" s="1"/>
      <c r="F41"/>
      <c r="G41" s="6"/>
      <c r="H41" s="1"/>
      <c r="I41" s="115"/>
      <c r="J41" s="6"/>
    </row>
    <row r="42" spans="1:10" ht="12" customHeight="1" x14ac:dyDescent="0.25">
      <c r="A42" s="5" t="s">
        <v>60</v>
      </c>
      <c r="B42" s="1"/>
      <c r="C42" s="1"/>
      <c r="D42" s="17">
        <v>0</v>
      </c>
      <c r="E42" s="1"/>
      <c r="F42"/>
      <c r="G42" s="6"/>
      <c r="H42" s="1"/>
      <c r="I42" s="115"/>
      <c r="J42" s="6"/>
    </row>
    <row r="43" spans="1:10" ht="12" customHeight="1" x14ac:dyDescent="0.25">
      <c r="A43" s="5" t="s">
        <v>11</v>
      </c>
      <c r="B43" s="1"/>
      <c r="C43" s="1"/>
      <c r="D43" s="17">
        <v>0</v>
      </c>
      <c r="E43" s="1"/>
      <c r="F43"/>
      <c r="G43" s="6"/>
      <c r="H43" s="1"/>
      <c r="I43" s="115"/>
      <c r="J43" s="6"/>
    </row>
    <row r="44" spans="1:10" ht="12" customHeight="1" x14ac:dyDescent="0.25">
      <c r="A44" s="5" t="s">
        <v>61</v>
      </c>
      <c r="B44" s="1"/>
      <c r="C44" s="1"/>
      <c r="D44" s="17">
        <v>0</v>
      </c>
      <c r="E44" s="1"/>
      <c r="F44"/>
      <c r="G44" s="6"/>
      <c r="H44" s="1"/>
      <c r="I44" s="115"/>
      <c r="J44" s="6"/>
    </row>
    <row r="45" spans="1:10" ht="12" customHeight="1" x14ac:dyDescent="0.25">
      <c r="A45" s="5" t="s">
        <v>62</v>
      </c>
      <c r="B45" s="1"/>
      <c r="C45" s="1"/>
      <c r="D45" s="17">
        <v>0</v>
      </c>
      <c r="E45" s="1"/>
      <c r="F45"/>
      <c r="G45" s="6"/>
      <c r="H45" s="1"/>
      <c r="I45" s="115"/>
      <c r="J45" s="6"/>
    </row>
    <row r="46" spans="1:10" ht="12" customHeight="1" x14ac:dyDescent="0.25">
      <c r="A46" s="18" t="s">
        <v>63</v>
      </c>
      <c r="B46" s="1"/>
      <c r="C46" s="1"/>
      <c r="D46" s="17">
        <v>0</v>
      </c>
      <c r="E46" s="1"/>
      <c r="F46"/>
      <c r="G46" s="6"/>
      <c r="H46" s="1"/>
      <c r="I46" s="115"/>
      <c r="J46" s="6"/>
    </row>
    <row r="47" spans="1:10" ht="12" customHeight="1" x14ac:dyDescent="0.25">
      <c r="A47" s="5" t="s">
        <v>64</v>
      </c>
      <c r="B47" s="1"/>
      <c r="C47" s="29"/>
      <c r="D47" s="17">
        <v>0</v>
      </c>
      <c r="E47" s="1"/>
      <c r="F47"/>
      <c r="G47" s="6"/>
      <c r="H47" s="1"/>
      <c r="I47" s="115"/>
      <c r="J47" s="6"/>
    </row>
    <row r="48" spans="1:10" ht="12" customHeight="1" x14ac:dyDescent="0.25">
      <c r="A48" s="5" t="s">
        <v>65</v>
      </c>
      <c r="B48" s="1"/>
      <c r="C48" s="1"/>
      <c r="D48" s="17">
        <v>0</v>
      </c>
      <c r="E48" s="1"/>
      <c r="F48"/>
      <c r="G48" s="6"/>
      <c r="H48" s="1"/>
      <c r="I48" s="115"/>
      <c r="J48" s="6"/>
    </row>
    <row r="49" spans="1:10" ht="12" customHeight="1" x14ac:dyDescent="0.25">
      <c r="A49" s="5" t="s">
        <v>66</v>
      </c>
      <c r="B49" s="1"/>
      <c r="C49" s="1"/>
      <c r="D49" s="17">
        <v>0</v>
      </c>
      <c r="E49" s="1"/>
      <c r="F49"/>
      <c r="G49" s="6"/>
      <c r="H49" s="1"/>
      <c r="I49" s="115"/>
      <c r="J49" s="6"/>
    </row>
    <row r="50" spans="1:10" ht="12" customHeight="1" x14ac:dyDescent="0.25">
      <c r="A50" s="5" t="s">
        <v>67</v>
      </c>
      <c r="B50" s="1"/>
      <c r="C50" s="1"/>
      <c r="D50" s="17">
        <v>0</v>
      </c>
      <c r="E50" s="1"/>
      <c r="F50"/>
      <c r="G50" s="6"/>
      <c r="H50" s="1"/>
      <c r="I50" s="114"/>
      <c r="J50" s="6"/>
    </row>
    <row r="51" spans="1:10" ht="12" customHeight="1" x14ac:dyDescent="0.25">
      <c r="A51" s="5" t="s">
        <v>43</v>
      </c>
      <c r="B51" s="1"/>
      <c r="C51" s="1"/>
      <c r="D51" s="17">
        <v>0</v>
      </c>
      <c r="E51" s="1"/>
      <c r="F51"/>
      <c r="G51" s="6"/>
      <c r="H51" s="1"/>
      <c r="I51" s="114"/>
      <c r="J51" s="6"/>
    </row>
    <row r="52" spans="1:10" ht="12" customHeight="1" x14ac:dyDescent="0.25">
      <c r="A52" s="5" t="s">
        <v>68</v>
      </c>
      <c r="B52" s="1"/>
      <c r="C52" s="1"/>
      <c r="D52" s="17">
        <v>0</v>
      </c>
      <c r="E52" s="1"/>
      <c r="F52"/>
      <c r="G52" s="6"/>
      <c r="H52" s="1"/>
      <c r="I52" s="114"/>
      <c r="J52" s="6"/>
    </row>
    <row r="53" spans="1:10" ht="12" customHeight="1" x14ac:dyDescent="0.25">
      <c r="A53" s="5" t="s">
        <v>13</v>
      </c>
      <c r="B53" s="1"/>
      <c r="C53" s="1"/>
      <c r="D53" s="17">
        <v>0</v>
      </c>
      <c r="E53" s="1"/>
      <c r="F53"/>
      <c r="G53" s="6"/>
      <c r="H53" s="1"/>
      <c r="I53" s="116"/>
      <c r="J53" s="6"/>
    </row>
    <row r="54" spans="1:10" ht="12" customHeight="1" x14ac:dyDescent="0.25">
      <c r="A54" s="5" t="s">
        <v>45</v>
      </c>
      <c r="B54" s="1"/>
      <c r="C54" s="1"/>
      <c r="D54" s="17">
        <v>0</v>
      </c>
      <c r="E54" s="1"/>
      <c r="F54"/>
      <c r="G54" s="6"/>
      <c r="H54" s="1"/>
      <c r="I54" s="124" t="s">
        <v>125</v>
      </c>
      <c r="J54" s="6"/>
    </row>
    <row r="55" spans="1:10" ht="12" customHeight="1" x14ac:dyDescent="0.25">
      <c r="A55" s="5" t="s">
        <v>45</v>
      </c>
      <c r="B55" s="1"/>
      <c r="C55" s="1"/>
      <c r="D55" s="17">
        <v>0</v>
      </c>
      <c r="E55" s="1"/>
      <c r="F55"/>
      <c r="G55" s="6"/>
      <c r="H55" s="1"/>
      <c r="I55" s="115"/>
      <c r="J55" s="6"/>
    </row>
    <row r="56" spans="1:10" ht="14.55" customHeight="1" x14ac:dyDescent="0.25">
      <c r="A56" s="102" t="s">
        <v>69</v>
      </c>
      <c r="B56" s="8"/>
      <c r="C56" s="8"/>
      <c r="D56" s="99">
        <f>SUM(D39:D55)</f>
        <v>0</v>
      </c>
      <c r="E56" s="8"/>
      <c r="F56" s="100"/>
      <c r="G56" s="9"/>
      <c r="H56" s="7"/>
      <c r="I56" s="117"/>
      <c r="J56" s="9"/>
    </row>
    <row r="57" spans="1:10" ht="12" customHeight="1" x14ac:dyDescent="0.25">
      <c r="A57" s="103"/>
      <c r="B57" s="104"/>
      <c r="C57" s="104"/>
      <c r="D57" s="37"/>
      <c r="E57" s="104"/>
      <c r="F57" s="105"/>
      <c r="G57" s="106"/>
      <c r="H57" s="121"/>
      <c r="I57" s="122"/>
      <c r="J57" s="106"/>
    </row>
    <row r="58" spans="1:10" ht="12" customHeight="1" x14ac:dyDescent="0.25">
      <c r="A58" s="93" t="s">
        <v>70</v>
      </c>
      <c r="B58" s="1"/>
      <c r="C58" s="1"/>
      <c r="D58" s="10"/>
      <c r="E58" s="1"/>
      <c r="F58" s="16"/>
      <c r="G58" s="6"/>
      <c r="H58" s="118"/>
      <c r="I58" s="119"/>
      <c r="J58" s="4"/>
    </row>
    <row r="59" spans="1:10" ht="12" customHeight="1" x14ac:dyDescent="0.25">
      <c r="A59" s="5" t="s">
        <v>71</v>
      </c>
      <c r="B59" s="1"/>
      <c r="C59" s="1"/>
      <c r="D59" s="10">
        <v>0</v>
      </c>
      <c r="E59" s="1"/>
      <c r="F59" s="16"/>
      <c r="G59" s="6"/>
      <c r="H59" s="5"/>
      <c r="I59" s="112"/>
      <c r="J59" s="6"/>
    </row>
    <row r="60" spans="1:10" ht="12" customHeight="1" x14ac:dyDescent="0.25">
      <c r="A60" s="5" t="s">
        <v>72</v>
      </c>
      <c r="B60" s="1"/>
      <c r="C60" s="1"/>
      <c r="D60" s="17">
        <v>0</v>
      </c>
      <c r="E60" s="1"/>
      <c r="F60" s="16"/>
      <c r="G60" s="6"/>
      <c r="H60" s="5"/>
      <c r="I60" s="112"/>
      <c r="J60" s="6"/>
    </row>
    <row r="61" spans="1:10" ht="12" customHeight="1" x14ac:dyDescent="0.25">
      <c r="A61" s="5" t="s">
        <v>73</v>
      </c>
      <c r="B61" s="1"/>
      <c r="C61" s="1"/>
      <c r="D61" s="17">
        <v>0</v>
      </c>
      <c r="E61" s="1"/>
      <c r="F61" s="16"/>
      <c r="G61" s="6"/>
      <c r="H61" s="5"/>
      <c r="I61" s="112"/>
      <c r="J61" s="6"/>
    </row>
    <row r="62" spans="1:10" ht="12" customHeight="1" x14ac:dyDescent="0.25">
      <c r="A62" s="5" t="s">
        <v>74</v>
      </c>
      <c r="B62" s="1"/>
      <c r="C62" s="1"/>
      <c r="D62" s="17">
        <v>0</v>
      </c>
      <c r="E62" s="1"/>
      <c r="F62" s="16"/>
      <c r="G62" s="6"/>
      <c r="H62" s="5"/>
      <c r="I62" s="112"/>
      <c r="J62" s="6"/>
    </row>
    <row r="63" spans="1:10" ht="12" customHeight="1" x14ac:dyDescent="0.25">
      <c r="A63" s="128" t="s">
        <v>124</v>
      </c>
      <c r="B63" s="1"/>
      <c r="C63" s="1"/>
      <c r="D63" s="17">
        <v>0</v>
      </c>
      <c r="E63" s="1"/>
      <c r="F63" s="16"/>
      <c r="G63" s="6"/>
      <c r="H63" s="5"/>
      <c r="I63" s="1"/>
      <c r="J63" s="6"/>
    </row>
    <row r="64" spans="1:10" ht="12" customHeight="1" x14ac:dyDescent="0.25">
      <c r="A64" s="5" t="s">
        <v>75</v>
      </c>
      <c r="B64" s="1"/>
      <c r="C64" s="1"/>
      <c r="D64" s="17">
        <v>0</v>
      </c>
      <c r="E64" s="1"/>
      <c r="F64" s="16"/>
      <c r="G64" s="6"/>
      <c r="H64" s="5"/>
      <c r="I64" s="111" t="s">
        <v>126</v>
      </c>
      <c r="J64" s="6"/>
    </row>
    <row r="65" spans="1:10" ht="12" customHeight="1" x14ac:dyDescent="0.25">
      <c r="A65" s="5" t="s">
        <v>76</v>
      </c>
      <c r="B65" s="1"/>
      <c r="C65" s="1"/>
      <c r="D65" s="17">
        <v>0</v>
      </c>
      <c r="E65" s="1"/>
      <c r="F65" s="16"/>
      <c r="G65" s="6"/>
      <c r="H65" s="5"/>
      <c r="I65" s="111" t="s">
        <v>121</v>
      </c>
      <c r="J65" s="6"/>
    </row>
    <row r="66" spans="1:10" ht="12" customHeight="1" x14ac:dyDescent="0.25">
      <c r="A66" s="5" t="s">
        <v>77</v>
      </c>
      <c r="B66" s="1"/>
      <c r="C66" s="1"/>
      <c r="D66" s="17">
        <v>0</v>
      </c>
      <c r="E66" s="1"/>
      <c r="F66" s="16"/>
      <c r="G66" s="6"/>
      <c r="H66" s="5"/>
      <c r="I66" s="1"/>
      <c r="J66" s="6"/>
    </row>
    <row r="67" spans="1:10" ht="12" customHeight="1" x14ac:dyDescent="0.25">
      <c r="A67" s="5" t="s">
        <v>78</v>
      </c>
      <c r="B67" s="1"/>
      <c r="C67" s="1"/>
      <c r="D67" s="17">
        <v>0</v>
      </c>
      <c r="E67" s="1"/>
      <c r="F67" s="16"/>
      <c r="G67" s="6"/>
      <c r="H67" s="5"/>
      <c r="I67" s="1"/>
      <c r="J67" s="6"/>
    </row>
    <row r="68" spans="1:10" ht="12" customHeight="1" x14ac:dyDescent="0.25">
      <c r="A68" s="5" t="s">
        <v>79</v>
      </c>
      <c r="B68" s="1"/>
      <c r="C68" s="1"/>
      <c r="D68" s="17">
        <v>0</v>
      </c>
      <c r="E68" s="1"/>
      <c r="F68" s="16"/>
      <c r="G68" s="6"/>
      <c r="H68" s="5"/>
      <c r="I68" s="1"/>
      <c r="J68" s="6"/>
    </row>
    <row r="69" spans="1:10" ht="12" customHeight="1" x14ac:dyDescent="0.25">
      <c r="A69" s="5" t="s">
        <v>45</v>
      </c>
      <c r="B69" s="1"/>
      <c r="C69" s="1"/>
      <c r="D69" s="20">
        <v>0</v>
      </c>
      <c r="E69" s="1"/>
      <c r="F69" s="16"/>
      <c r="G69" s="6"/>
      <c r="H69" s="5"/>
      <c r="I69" s="1"/>
      <c r="J69" s="6"/>
    </row>
    <row r="70" spans="1:10" ht="12" customHeight="1" x14ac:dyDescent="0.25">
      <c r="A70" s="94" t="s">
        <v>80</v>
      </c>
      <c r="B70" s="1"/>
      <c r="C70" s="1"/>
      <c r="D70" s="10">
        <f>SUM(D59:D69)</f>
        <v>0</v>
      </c>
      <c r="E70" s="1"/>
      <c r="F70" s="33"/>
      <c r="G70" s="1"/>
      <c r="H70" s="5"/>
      <c r="I70" s="36"/>
      <c r="J70" s="6"/>
    </row>
    <row r="71" spans="1:10" ht="12" customHeight="1" x14ac:dyDescent="0.25">
      <c r="A71" s="94"/>
      <c r="B71" s="1"/>
      <c r="C71" s="1"/>
      <c r="D71" s="10"/>
      <c r="E71" s="1"/>
      <c r="F71" s="33"/>
      <c r="G71" s="1"/>
      <c r="H71" s="5"/>
      <c r="I71" s="36"/>
      <c r="J71" s="6"/>
    </row>
    <row r="72" spans="1:10" ht="5.25" customHeight="1" x14ac:dyDescent="0.25">
      <c r="A72" s="101"/>
      <c r="B72" s="1"/>
      <c r="C72" s="1"/>
      <c r="D72" s="33"/>
      <c r="E72" s="1"/>
      <c r="F72" s="16"/>
      <c r="G72" s="1"/>
      <c r="H72" s="5"/>
      <c r="I72" s="33"/>
      <c r="J72" s="35"/>
    </row>
    <row r="73" spans="1:10" ht="12" customHeight="1" x14ac:dyDescent="0.25">
      <c r="A73" s="93" t="s">
        <v>81</v>
      </c>
      <c r="B73" s="1"/>
      <c r="C73" s="1"/>
      <c r="D73" s="19"/>
      <c r="E73" s="1"/>
      <c r="F73" s="1"/>
      <c r="G73" s="1"/>
      <c r="H73" s="5"/>
      <c r="I73" s="108"/>
      <c r="J73" s="6"/>
    </row>
    <row r="74" spans="1:10" ht="12" customHeight="1" x14ac:dyDescent="0.25">
      <c r="A74" s="5" t="s">
        <v>89</v>
      </c>
      <c r="B74" s="1"/>
      <c r="C74" s="1"/>
      <c r="D74" s="91">
        <v>0</v>
      </c>
      <c r="E74" s="1"/>
      <c r="F74" s="1"/>
      <c r="G74" s="6"/>
      <c r="H74" s="5"/>
      <c r="I74" s="108"/>
      <c r="J74" s="6"/>
    </row>
    <row r="75" spans="1:10" ht="12" customHeight="1" x14ac:dyDescent="0.25">
      <c r="A75" s="5" t="s">
        <v>82</v>
      </c>
      <c r="B75" s="1"/>
      <c r="C75" s="1"/>
      <c r="D75" s="17">
        <v>0</v>
      </c>
      <c r="E75" s="1"/>
      <c r="F75" s="1"/>
      <c r="G75" s="6"/>
      <c r="H75" s="5"/>
      <c r="I75" s="108"/>
      <c r="J75" s="6"/>
    </row>
    <row r="76" spans="1:10" ht="12" customHeight="1" x14ac:dyDescent="0.25">
      <c r="A76" s="5" t="s">
        <v>83</v>
      </c>
      <c r="B76" s="1"/>
      <c r="C76" s="1"/>
      <c r="D76" s="17">
        <v>0</v>
      </c>
      <c r="E76" s="1"/>
      <c r="F76" s="1"/>
      <c r="G76" s="6"/>
      <c r="H76" s="5"/>
      <c r="I76" s="108"/>
      <c r="J76" s="6"/>
    </row>
    <row r="77" spans="1:10" ht="12" customHeight="1" x14ac:dyDescent="0.25">
      <c r="A77" s="5" t="s">
        <v>84</v>
      </c>
      <c r="B77" s="1"/>
      <c r="C77" s="1"/>
      <c r="D77" s="17">
        <v>0</v>
      </c>
      <c r="E77" s="1"/>
      <c r="F77" s="1"/>
      <c r="G77" s="6"/>
      <c r="H77" s="5"/>
      <c r="I77" s="108"/>
      <c r="J77" s="6"/>
    </row>
    <row r="78" spans="1:10" ht="12" customHeight="1" x14ac:dyDescent="0.25">
      <c r="A78" s="5" t="s">
        <v>85</v>
      </c>
      <c r="B78" s="1"/>
      <c r="C78" s="1"/>
      <c r="D78" s="17">
        <v>0</v>
      </c>
      <c r="E78" s="1"/>
      <c r="F78" s="33"/>
      <c r="G78" s="6"/>
      <c r="H78" s="5"/>
      <c r="I78" s="33"/>
      <c r="J78" s="35"/>
    </row>
    <row r="79" spans="1:10" ht="12" customHeight="1" x14ac:dyDescent="0.25">
      <c r="A79" s="5" t="s">
        <v>86</v>
      </c>
      <c r="B79" s="1"/>
      <c r="C79" s="1"/>
      <c r="D79" s="17">
        <v>0</v>
      </c>
      <c r="E79" s="1"/>
      <c r="F79" s="33"/>
      <c r="G79" s="6"/>
      <c r="H79" s="5"/>
      <c r="I79" s="33"/>
      <c r="J79" s="35"/>
    </row>
    <row r="80" spans="1:10" ht="12" customHeight="1" x14ac:dyDescent="0.25">
      <c r="A80" s="5" t="s">
        <v>113</v>
      </c>
      <c r="B80" s="1"/>
      <c r="C80" s="1"/>
      <c r="D80" s="17">
        <v>0</v>
      </c>
      <c r="E80" s="1"/>
      <c r="F80" s="33"/>
      <c r="G80" s="6"/>
      <c r="H80" s="5"/>
      <c r="I80" s="33"/>
      <c r="J80" s="35"/>
    </row>
    <row r="81" spans="1:10" ht="12" customHeight="1" x14ac:dyDescent="0.25">
      <c r="A81" s="5" t="s">
        <v>87</v>
      </c>
      <c r="B81" s="1"/>
      <c r="C81" s="1"/>
      <c r="D81" s="17">
        <v>0</v>
      </c>
      <c r="E81" s="1"/>
      <c r="F81" s="33"/>
      <c r="G81" s="6"/>
      <c r="H81" s="5"/>
      <c r="I81" s="33"/>
      <c r="J81" s="35"/>
    </row>
    <row r="82" spans="1:10" ht="12" customHeight="1" x14ac:dyDescent="0.25">
      <c r="A82" s="5" t="s">
        <v>88</v>
      </c>
      <c r="B82" s="1"/>
      <c r="C82" s="1"/>
      <c r="D82" s="17">
        <v>0</v>
      </c>
      <c r="E82" s="1"/>
      <c r="F82" s="33"/>
      <c r="G82" s="6"/>
      <c r="H82" s="5"/>
      <c r="I82" s="33"/>
      <c r="J82" s="35"/>
    </row>
    <row r="83" spans="1:10" ht="12" customHeight="1" x14ac:dyDescent="0.25">
      <c r="A83" s="5" t="s">
        <v>45</v>
      </c>
      <c r="B83" s="1"/>
      <c r="C83" s="1"/>
      <c r="D83" s="17">
        <v>0</v>
      </c>
      <c r="E83" s="1"/>
      <c r="F83" s="33"/>
      <c r="G83" s="6"/>
      <c r="H83" s="5"/>
      <c r="I83" s="33"/>
      <c r="J83" s="35"/>
    </row>
    <row r="84" spans="1:10" ht="12" customHeight="1" x14ac:dyDescent="0.25">
      <c r="A84" s="94" t="s">
        <v>90</v>
      </c>
      <c r="B84" s="1"/>
      <c r="C84" s="1"/>
      <c r="D84" s="10">
        <f>SUM(D74:D83)</f>
        <v>0</v>
      </c>
      <c r="E84" s="1"/>
      <c r="F84" s="33"/>
      <c r="G84" s="6"/>
      <c r="H84" s="5"/>
      <c r="I84" s="33"/>
      <c r="J84" s="35"/>
    </row>
    <row r="85" spans="1:10" ht="12" customHeight="1" x14ac:dyDescent="0.25">
      <c r="A85" s="5"/>
      <c r="B85" s="1"/>
      <c r="C85" s="1"/>
      <c r="D85" s="91"/>
      <c r="E85" s="1"/>
      <c r="F85" s="33"/>
      <c r="G85" s="6"/>
      <c r="H85" s="5"/>
      <c r="I85" s="33"/>
      <c r="J85" s="35"/>
    </row>
    <row r="86" spans="1:10" ht="12" customHeight="1" x14ac:dyDescent="0.25">
      <c r="A86" s="93" t="s">
        <v>91</v>
      </c>
      <c r="B86" s="1"/>
      <c r="C86" s="1"/>
      <c r="D86" s="91"/>
      <c r="E86" s="1"/>
      <c r="F86" s="33"/>
      <c r="G86" s="6"/>
      <c r="H86" s="5"/>
      <c r="I86" s="33"/>
      <c r="J86" s="35"/>
    </row>
    <row r="87" spans="1:10" ht="12" customHeight="1" x14ac:dyDescent="0.25">
      <c r="A87" s="5" t="s">
        <v>92</v>
      </c>
      <c r="B87" s="1"/>
      <c r="C87" s="1"/>
      <c r="D87" s="91">
        <v>0</v>
      </c>
      <c r="E87" s="1"/>
      <c r="F87" s="33"/>
      <c r="G87" s="6"/>
      <c r="H87" s="5"/>
      <c r="I87" s="33"/>
      <c r="J87" s="35"/>
    </row>
    <row r="88" spans="1:10" ht="12" customHeight="1" x14ac:dyDescent="0.25">
      <c r="A88" s="5" t="s">
        <v>93</v>
      </c>
      <c r="B88" s="1"/>
      <c r="C88" s="1"/>
      <c r="D88" s="17">
        <v>0</v>
      </c>
      <c r="E88" s="1"/>
      <c r="F88" s="33"/>
      <c r="G88" s="6"/>
      <c r="H88" s="5"/>
      <c r="I88" s="33"/>
      <c r="J88" s="35"/>
    </row>
    <row r="89" spans="1:10" ht="12" customHeight="1" x14ac:dyDescent="0.25">
      <c r="A89" s="5" t="s">
        <v>114</v>
      </c>
      <c r="B89" s="1"/>
      <c r="C89" s="1"/>
      <c r="D89" s="17">
        <v>0</v>
      </c>
      <c r="E89" s="1"/>
      <c r="F89" s="33"/>
      <c r="G89" s="6"/>
      <c r="H89" s="5"/>
      <c r="I89" s="33"/>
      <c r="J89" s="35"/>
    </row>
    <row r="90" spans="1:10" ht="12" customHeight="1" x14ac:dyDescent="0.25">
      <c r="A90" s="5" t="s">
        <v>115</v>
      </c>
      <c r="B90" s="1"/>
      <c r="C90" s="1"/>
      <c r="D90" s="17">
        <v>0</v>
      </c>
      <c r="E90" s="1"/>
      <c r="F90" s="33"/>
      <c r="G90" s="6"/>
      <c r="H90" s="5"/>
      <c r="I90" s="33"/>
      <c r="J90" s="35"/>
    </row>
    <row r="91" spans="1:10" ht="12" customHeight="1" x14ac:dyDescent="0.25">
      <c r="A91" s="5" t="s">
        <v>116</v>
      </c>
      <c r="B91" s="1"/>
      <c r="C91" s="1"/>
      <c r="D91" s="17">
        <v>0</v>
      </c>
      <c r="E91" s="1"/>
      <c r="F91" s="33"/>
      <c r="G91" s="6"/>
      <c r="H91" s="5"/>
      <c r="I91" s="33"/>
      <c r="J91" s="35"/>
    </row>
    <row r="92" spans="1:10" ht="12" customHeight="1" x14ac:dyDescent="0.25">
      <c r="A92" s="5" t="s">
        <v>45</v>
      </c>
      <c r="B92" s="1"/>
      <c r="C92" s="1"/>
      <c r="D92" s="17">
        <v>0</v>
      </c>
      <c r="E92" s="1"/>
      <c r="F92" s="33"/>
      <c r="G92" s="6"/>
      <c r="H92" s="5"/>
      <c r="I92" s="33"/>
      <c r="J92" s="35"/>
    </row>
    <row r="93" spans="1:10" ht="12" customHeight="1" x14ac:dyDescent="0.25">
      <c r="A93" s="94" t="s">
        <v>105</v>
      </c>
      <c r="B93" s="1"/>
      <c r="C93" s="1"/>
      <c r="D93" s="10">
        <f>SUM(D87:D92)</f>
        <v>0</v>
      </c>
      <c r="E93" s="1"/>
      <c r="F93" s="33"/>
      <c r="G93" s="6"/>
      <c r="H93" s="5"/>
      <c r="I93" s="33"/>
      <c r="J93" s="35"/>
    </row>
    <row r="94" spans="1:10" ht="12" customHeight="1" x14ac:dyDescent="0.25">
      <c r="A94" s="5"/>
      <c r="B94" s="1"/>
      <c r="C94" s="1"/>
      <c r="D94" s="91"/>
      <c r="E94" s="1"/>
      <c r="F94" s="33"/>
      <c r="G94" s="6"/>
      <c r="H94" s="5"/>
      <c r="I94" s="33"/>
      <c r="J94" s="35"/>
    </row>
    <row r="95" spans="1:10" ht="12" customHeight="1" x14ac:dyDescent="0.25">
      <c r="A95" s="5"/>
      <c r="B95" s="1"/>
      <c r="C95" s="1"/>
      <c r="D95" s="91"/>
      <c r="E95" s="1"/>
      <c r="F95" s="33"/>
      <c r="G95" s="6"/>
      <c r="H95" s="5"/>
      <c r="I95" s="33"/>
      <c r="J95" s="35"/>
    </row>
    <row r="96" spans="1:10" ht="12" customHeight="1" x14ac:dyDescent="0.25">
      <c r="A96" s="93" t="s">
        <v>94</v>
      </c>
      <c r="B96" s="1"/>
      <c r="C96" s="1"/>
      <c r="D96" s="91"/>
      <c r="E96" s="1"/>
      <c r="F96" s="33"/>
      <c r="G96" s="6"/>
      <c r="H96" s="5"/>
      <c r="I96" s="33"/>
      <c r="J96" s="35"/>
    </row>
    <row r="97" spans="1:10" ht="12" customHeight="1" x14ac:dyDescent="0.25">
      <c r="A97" s="5" t="s">
        <v>95</v>
      </c>
      <c r="B97" s="1"/>
      <c r="C97" s="1"/>
      <c r="D97" s="91">
        <v>0</v>
      </c>
      <c r="E97" s="1"/>
      <c r="F97" s="33"/>
      <c r="G97" s="6"/>
      <c r="H97" s="5"/>
      <c r="I97" s="33"/>
      <c r="J97" s="35"/>
    </row>
    <row r="98" spans="1:10" ht="12" customHeight="1" x14ac:dyDescent="0.25">
      <c r="A98" s="5" t="s">
        <v>96</v>
      </c>
      <c r="B98" s="1"/>
      <c r="C98" s="1"/>
      <c r="D98" s="17">
        <v>0</v>
      </c>
      <c r="E98" s="1"/>
      <c r="F98" s="33"/>
      <c r="G98" s="6"/>
      <c r="H98" s="5"/>
      <c r="I98" s="33"/>
      <c r="J98" s="35"/>
    </row>
    <row r="99" spans="1:10" ht="12" customHeight="1" x14ac:dyDescent="0.25">
      <c r="A99" s="5" t="s">
        <v>97</v>
      </c>
      <c r="B99" s="1"/>
      <c r="C99" s="1"/>
      <c r="D99" s="17">
        <v>0</v>
      </c>
      <c r="E99" s="1"/>
      <c r="F99" s="33"/>
      <c r="G99" s="6"/>
      <c r="H99" s="5"/>
      <c r="I99" s="33"/>
      <c r="J99" s="35"/>
    </row>
    <row r="100" spans="1:10" ht="12" customHeight="1" x14ac:dyDescent="0.25">
      <c r="A100" s="5" t="s">
        <v>98</v>
      </c>
      <c r="B100" s="1"/>
      <c r="C100" s="1"/>
      <c r="D100" s="17">
        <v>0</v>
      </c>
      <c r="E100" s="1"/>
      <c r="F100" s="33"/>
      <c r="G100" s="6"/>
      <c r="H100" s="5"/>
      <c r="I100" s="33"/>
      <c r="J100" s="35"/>
    </row>
    <row r="101" spans="1:10" ht="12" customHeight="1" x14ac:dyDescent="0.25">
      <c r="A101" s="5" t="s">
        <v>99</v>
      </c>
      <c r="B101" s="1"/>
      <c r="C101" s="1"/>
      <c r="D101" s="17">
        <v>0</v>
      </c>
      <c r="E101" s="1"/>
      <c r="F101" s="33"/>
      <c r="G101" s="6"/>
      <c r="H101" s="5"/>
      <c r="I101" s="33"/>
      <c r="J101" s="35"/>
    </row>
    <row r="102" spans="1:10" ht="12" customHeight="1" x14ac:dyDescent="0.25">
      <c r="A102" s="5" t="s">
        <v>45</v>
      </c>
      <c r="B102" s="1"/>
      <c r="C102" s="1"/>
      <c r="D102" s="17">
        <v>0</v>
      </c>
      <c r="E102" s="1"/>
      <c r="F102" s="33"/>
      <c r="G102" s="6"/>
      <c r="H102" s="5"/>
      <c r="I102" s="33"/>
      <c r="J102" s="35"/>
    </row>
    <row r="103" spans="1:10" ht="12" customHeight="1" x14ac:dyDescent="0.25">
      <c r="A103" s="94" t="s">
        <v>106</v>
      </c>
      <c r="B103" s="1"/>
      <c r="C103" s="1"/>
      <c r="D103" s="91">
        <f>SUM(D97:D102)</f>
        <v>0</v>
      </c>
      <c r="E103" s="1"/>
      <c r="F103" s="33"/>
      <c r="G103" s="6"/>
      <c r="H103" s="5"/>
      <c r="I103" s="33"/>
      <c r="J103" s="35"/>
    </row>
    <row r="104" spans="1:10" ht="12" customHeight="1" x14ac:dyDescent="0.25">
      <c r="A104" s="5"/>
      <c r="B104" s="1"/>
      <c r="C104" s="1"/>
      <c r="D104" s="91"/>
      <c r="E104" s="1"/>
      <c r="F104" s="33"/>
      <c r="G104" s="6"/>
      <c r="H104" s="5"/>
      <c r="I104" s="33"/>
      <c r="J104" s="35"/>
    </row>
    <row r="105" spans="1:10" ht="12" customHeight="1" x14ac:dyDescent="0.25">
      <c r="A105" s="5"/>
      <c r="B105" s="1"/>
      <c r="C105" s="1"/>
      <c r="D105" s="91"/>
      <c r="E105" s="1"/>
      <c r="F105" s="33"/>
      <c r="G105" s="6"/>
      <c r="H105" s="5"/>
      <c r="I105" s="33"/>
      <c r="J105" s="35"/>
    </row>
    <row r="106" spans="1:10" ht="12" customHeight="1" x14ac:dyDescent="0.25">
      <c r="A106" s="94" t="s">
        <v>14</v>
      </c>
      <c r="B106" s="1"/>
      <c r="C106" s="1"/>
      <c r="D106" s="10">
        <f>construction_costs+acquisition+misc_fee+perm_fin_fee+con_fin_fee+Fee_Total</f>
        <v>0</v>
      </c>
      <c r="E106" s="1"/>
      <c r="F106" s="16"/>
      <c r="G106" s="6"/>
      <c r="H106" s="5"/>
      <c r="I106" s="33"/>
      <c r="J106" s="6"/>
    </row>
    <row r="107" spans="1:10" ht="12" customHeight="1" x14ac:dyDescent="0.25">
      <c r="A107" s="31"/>
      <c r="B107" s="8"/>
      <c r="C107" s="8"/>
      <c r="D107" s="99"/>
      <c r="E107" s="8"/>
      <c r="F107" s="21"/>
      <c r="G107" s="8"/>
      <c r="H107" s="7"/>
      <c r="I107" s="107"/>
      <c r="J107" s="9"/>
    </row>
    <row r="108" spans="1:10" ht="12" customHeight="1" x14ac:dyDescent="0.25">
      <c r="A108" s="52"/>
      <c r="B108" s="8"/>
      <c r="C108" s="8"/>
      <c r="D108" s="99"/>
      <c r="E108" s="8"/>
      <c r="F108" s="21"/>
      <c r="G108" s="8"/>
      <c r="H108" s="1"/>
      <c r="I108" s="89"/>
    </row>
    <row r="109" spans="1:10" ht="12" customHeight="1" x14ac:dyDescent="0.25">
      <c r="A109" s="93" t="s">
        <v>100</v>
      </c>
      <c r="B109" s="1"/>
      <c r="C109" s="1"/>
      <c r="D109" s="19"/>
      <c r="E109" s="1"/>
      <c r="F109" s="1"/>
      <c r="G109" s="6"/>
      <c r="I109" s="120"/>
      <c r="J109" s="4"/>
    </row>
    <row r="110" spans="1:10" ht="12" customHeight="1" x14ac:dyDescent="0.25">
      <c r="A110" s="5" t="s">
        <v>42</v>
      </c>
      <c r="B110" s="1"/>
      <c r="C110" s="1"/>
      <c r="D110" s="10">
        <v>0</v>
      </c>
      <c r="E110" s="1"/>
      <c r="F110" s="1"/>
      <c r="G110" s="6"/>
      <c r="I110" s="114"/>
      <c r="J110" s="6"/>
    </row>
    <row r="111" spans="1:10" ht="12" customHeight="1" x14ac:dyDescent="0.25">
      <c r="A111" s="5" t="s">
        <v>101</v>
      </c>
      <c r="B111" s="1"/>
      <c r="C111" s="1"/>
      <c r="D111" s="126">
        <v>0</v>
      </c>
      <c r="E111" s="1"/>
      <c r="F111" s="1"/>
      <c r="G111" s="6"/>
      <c r="I111" s="114"/>
      <c r="J111" s="6"/>
    </row>
    <row r="112" spans="1:10" ht="12" customHeight="1" x14ac:dyDescent="0.25">
      <c r="A112" s="5" t="s">
        <v>102</v>
      </c>
      <c r="C112" s="1"/>
      <c r="D112" s="126">
        <v>0</v>
      </c>
      <c r="E112" s="1"/>
      <c r="F112" s="16"/>
      <c r="G112" s="6"/>
      <c r="I112" s="114">
        <v>1240</v>
      </c>
      <c r="J112" s="6"/>
    </row>
    <row r="113" spans="1:10" ht="12" customHeight="1" x14ac:dyDescent="0.25">
      <c r="A113" s="5" t="s">
        <v>103</v>
      </c>
      <c r="B113" s="1"/>
      <c r="C113" s="1"/>
      <c r="D113" s="10">
        <v>0</v>
      </c>
      <c r="E113" s="1"/>
      <c r="F113" s="16"/>
      <c r="G113" s="6"/>
      <c r="I113" s="114"/>
      <c r="J113" s="6"/>
    </row>
    <row r="114" spans="1:10" ht="12" customHeight="1" x14ac:dyDescent="0.25">
      <c r="A114" s="5" t="s">
        <v>104</v>
      </c>
      <c r="B114" s="1"/>
      <c r="C114" s="1"/>
      <c r="D114" s="10">
        <v>0</v>
      </c>
      <c r="E114" s="1"/>
      <c r="F114" s="16"/>
      <c r="G114" s="6"/>
      <c r="I114" s="114"/>
      <c r="J114" s="6"/>
    </row>
    <row r="115" spans="1:10" ht="12" customHeight="1" x14ac:dyDescent="0.25">
      <c r="A115" s="5" t="s">
        <v>41</v>
      </c>
      <c r="B115" s="1"/>
      <c r="C115" s="1"/>
      <c r="D115" s="10">
        <v>0</v>
      </c>
      <c r="E115" s="1"/>
      <c r="F115" s="16"/>
      <c r="G115" s="6"/>
      <c r="I115" s="114"/>
      <c r="J115" s="6"/>
    </row>
    <row r="116" spans="1:10" ht="12" customHeight="1" x14ac:dyDescent="0.25">
      <c r="A116" s="5" t="s">
        <v>45</v>
      </c>
      <c r="B116" s="1"/>
      <c r="C116" s="1"/>
      <c r="D116" s="10">
        <v>0</v>
      </c>
      <c r="E116" s="1"/>
      <c r="F116" s="16"/>
      <c r="G116" s="6"/>
      <c r="I116" s="114"/>
      <c r="J116" s="6"/>
    </row>
    <row r="117" spans="1:10" ht="15" customHeight="1" x14ac:dyDescent="0.25">
      <c r="A117" s="94" t="s">
        <v>15</v>
      </c>
      <c r="B117" s="1"/>
      <c r="C117" s="1"/>
      <c r="D117" s="10">
        <f>SUM(D110:D116)</f>
        <v>0</v>
      </c>
      <c r="E117" s="1"/>
      <c r="F117" s="16"/>
      <c r="G117" s="6"/>
      <c r="I117" s="114"/>
      <c r="J117" s="6"/>
    </row>
    <row r="118" spans="1:10" ht="12" customHeight="1" x14ac:dyDescent="0.25">
      <c r="A118" s="11"/>
      <c r="B118" s="1"/>
      <c r="C118" s="1"/>
      <c r="D118" s="10"/>
      <c r="E118" s="1"/>
      <c r="F118" s="16"/>
      <c r="G118" s="6"/>
      <c r="I118" s="114"/>
      <c r="J118" s="6"/>
    </row>
    <row r="119" spans="1:10" ht="12" customHeight="1" x14ac:dyDescent="0.25">
      <c r="A119" s="11" t="s">
        <v>16</v>
      </c>
      <c r="B119" s="1"/>
      <c r="C119" s="1"/>
      <c r="D119" s="10">
        <v>0</v>
      </c>
      <c r="E119" s="1"/>
      <c r="F119"/>
      <c r="G119" s="6"/>
      <c r="H119" s="1"/>
      <c r="I119" s="129" t="s">
        <v>122</v>
      </c>
      <c r="J119" s="6"/>
    </row>
    <row r="120" spans="1:10" ht="12" customHeight="1" x14ac:dyDescent="0.25">
      <c r="A120" s="30"/>
      <c r="B120" s="1"/>
      <c r="C120" s="1"/>
      <c r="D120" s="10"/>
      <c r="E120" s="1"/>
      <c r="F120"/>
      <c r="G120" s="6"/>
      <c r="I120" s="114"/>
      <c r="J120" s="6"/>
    </row>
    <row r="121" spans="1:10" ht="12" customHeight="1" x14ac:dyDescent="0.25">
      <c r="A121" s="93" t="s">
        <v>17</v>
      </c>
      <c r="B121" s="1"/>
      <c r="C121" s="1"/>
      <c r="D121" s="10"/>
      <c r="E121" s="1"/>
      <c r="F121"/>
      <c r="G121" s="6"/>
      <c r="I121" s="114"/>
      <c r="J121" s="6"/>
    </row>
    <row r="122" spans="1:10" ht="12" customHeight="1" x14ac:dyDescent="0.25">
      <c r="A122" s="5" t="s">
        <v>107</v>
      </c>
      <c r="B122" s="1"/>
      <c r="C122" s="1"/>
      <c r="D122" s="10">
        <v>0</v>
      </c>
      <c r="E122" s="1"/>
      <c r="F122"/>
      <c r="G122" s="6"/>
      <c r="I122" s="114"/>
      <c r="J122" s="6"/>
    </row>
    <row r="123" spans="1:10" ht="12" customHeight="1" x14ac:dyDescent="0.25">
      <c r="A123" s="5" t="s">
        <v>108</v>
      </c>
      <c r="B123" s="1"/>
      <c r="C123" s="1"/>
      <c r="D123" s="126">
        <v>0</v>
      </c>
      <c r="E123" s="1"/>
      <c r="F123"/>
      <c r="G123" s="6"/>
      <c r="I123" s="114"/>
      <c r="J123" s="6"/>
    </row>
    <row r="124" spans="1:10" ht="12" customHeight="1" x14ac:dyDescent="0.25">
      <c r="A124" s="5" t="s">
        <v>109</v>
      </c>
      <c r="B124" s="1"/>
      <c r="C124" s="1"/>
      <c r="D124" s="126">
        <v>0</v>
      </c>
      <c r="E124" s="1"/>
      <c r="F124"/>
      <c r="G124" s="6"/>
      <c r="I124" s="114"/>
      <c r="J124" s="6"/>
    </row>
    <row r="125" spans="1:10" ht="12" customHeight="1" x14ac:dyDescent="0.25">
      <c r="A125" s="5" t="s">
        <v>110</v>
      </c>
      <c r="B125" s="1"/>
      <c r="C125" s="1"/>
      <c r="D125" s="126">
        <v>0</v>
      </c>
      <c r="E125" s="1"/>
      <c r="F125"/>
      <c r="G125" s="6"/>
      <c r="I125" s="114"/>
      <c r="J125" s="6"/>
    </row>
    <row r="126" spans="1:10" ht="12" customHeight="1" x14ac:dyDescent="0.25">
      <c r="A126" s="5" t="s">
        <v>111</v>
      </c>
      <c r="B126" s="1"/>
      <c r="C126" s="1"/>
      <c r="D126" s="10">
        <v>0</v>
      </c>
      <c r="E126" s="1"/>
      <c r="F126"/>
      <c r="G126" s="6"/>
      <c r="I126" s="58"/>
      <c r="J126" s="6"/>
    </row>
    <row r="127" spans="1:10" ht="12" customHeight="1" x14ac:dyDescent="0.25">
      <c r="A127" s="5" t="s">
        <v>112</v>
      </c>
      <c r="B127" s="1"/>
      <c r="C127" s="1"/>
      <c r="D127" s="10">
        <v>0</v>
      </c>
      <c r="E127" s="1"/>
      <c r="F127"/>
      <c r="G127" s="6"/>
      <c r="I127" s="58"/>
      <c r="J127" s="6"/>
    </row>
    <row r="128" spans="1:10" ht="12" customHeight="1" x14ac:dyDescent="0.25">
      <c r="A128" s="5" t="s">
        <v>40</v>
      </c>
      <c r="B128" s="1"/>
      <c r="C128" s="1"/>
      <c r="D128" s="10">
        <v>0</v>
      </c>
      <c r="E128" s="1"/>
      <c r="F128"/>
      <c r="G128" s="6"/>
      <c r="I128" s="58"/>
      <c r="J128" s="6"/>
    </row>
    <row r="129" spans="1:10" ht="12" customHeight="1" x14ac:dyDescent="0.25">
      <c r="A129" s="97" t="s">
        <v>45</v>
      </c>
      <c r="B129" s="1"/>
      <c r="C129" s="1"/>
      <c r="D129" s="10">
        <v>0</v>
      </c>
      <c r="E129" s="1"/>
      <c r="F129" s="16"/>
      <c r="G129" s="6"/>
      <c r="I129" s="58"/>
      <c r="J129" s="6"/>
    </row>
    <row r="130" spans="1:10" ht="12" customHeight="1" x14ac:dyDescent="0.25">
      <c r="A130" s="18"/>
      <c r="D130" s="127"/>
      <c r="E130" s="1"/>
      <c r="F130" s="16"/>
      <c r="G130" s="6"/>
      <c r="I130" s="58"/>
      <c r="J130" s="6"/>
    </row>
    <row r="131" spans="1:10" ht="12" customHeight="1" x14ac:dyDescent="0.25">
      <c r="A131" s="94" t="s">
        <v>18</v>
      </c>
      <c r="B131" s="1"/>
      <c r="C131" s="1"/>
      <c r="D131" s="34">
        <f>SUM(D122:D130)</f>
        <v>0</v>
      </c>
      <c r="E131" s="1"/>
      <c r="F131" s="16"/>
      <c r="G131" s="6"/>
      <c r="I131" s="58"/>
      <c r="J131" s="6"/>
    </row>
    <row r="132" spans="1:10" ht="12" customHeight="1" x14ac:dyDescent="0.25">
      <c r="A132" s="5"/>
      <c r="B132" s="1"/>
      <c r="C132" s="1"/>
      <c r="D132" s="19"/>
      <c r="E132" s="1"/>
      <c r="F132" s="1"/>
      <c r="G132" s="6"/>
      <c r="I132" s="58"/>
      <c r="J132" s="6"/>
    </row>
    <row r="133" spans="1:10" ht="12" customHeight="1" thickBot="1" x14ac:dyDescent="0.3">
      <c r="A133" s="11" t="s">
        <v>19</v>
      </c>
      <c r="B133" s="1"/>
      <c r="C133" s="1"/>
      <c r="D133" s="64">
        <f>construction_costs+reserves+syndication_fees+developer_fee+acquisition+misc_fee+perm_fin_fee+con_fin_fee+Fee_Total</f>
        <v>0</v>
      </c>
      <c r="E133" s="12"/>
      <c r="F133" s="16"/>
      <c r="G133" s="6"/>
      <c r="I133" s="58"/>
      <c r="J133" s="6"/>
    </row>
    <row r="134" spans="1:10" ht="12" customHeight="1" thickTop="1" x14ac:dyDescent="0.25">
      <c r="A134" s="31"/>
      <c r="B134" s="8"/>
      <c r="C134" s="8"/>
      <c r="D134" s="87"/>
      <c r="E134" s="52"/>
      <c r="F134" s="21"/>
      <c r="G134" s="9"/>
      <c r="I134" s="83"/>
      <c r="J134" s="9"/>
    </row>
    <row r="135" spans="1:10" ht="6.6" customHeight="1" x14ac:dyDescent="0.25">
      <c r="A135" s="12"/>
      <c r="B135" s="1"/>
      <c r="C135" s="1"/>
      <c r="D135" s="14"/>
      <c r="E135" s="12"/>
      <c r="F135" s="16"/>
      <c r="G135" s="1"/>
      <c r="I135" s="36"/>
    </row>
    <row r="136" spans="1:10" ht="12" customHeight="1" x14ac:dyDescent="0.25">
      <c r="A136"/>
      <c r="B136"/>
      <c r="C136" s="65" t="s">
        <v>20</v>
      </c>
      <c r="D136" s="66"/>
      <c r="E136"/>
      <c r="F136" s="16"/>
      <c r="I136" s="65"/>
      <c r="J136" s="4"/>
    </row>
    <row r="137" spans="1:10" ht="12" customHeight="1" x14ac:dyDescent="0.25">
      <c r="A137"/>
      <c r="B137"/>
      <c r="C137" s="83" t="s">
        <v>21</v>
      </c>
      <c r="D137" s="84"/>
      <c r="E137"/>
      <c r="I137" s="58"/>
      <c r="J137" s="6"/>
    </row>
    <row r="138" spans="1:10" ht="6.6" customHeight="1" x14ac:dyDescent="0.25">
      <c r="A138"/>
      <c r="B138"/>
      <c r="C138" s="36"/>
      <c r="D138" s="82"/>
      <c r="E138"/>
      <c r="I138" s="58"/>
      <c r="J138" s="6"/>
    </row>
    <row r="139" spans="1:10" ht="12" customHeight="1" x14ac:dyDescent="0.25">
      <c r="A139"/>
      <c r="B139" s="74"/>
      <c r="C139" s="75"/>
      <c r="D139" s="76" t="s">
        <v>22</v>
      </c>
      <c r="E139" s="77" t="s">
        <v>46</v>
      </c>
      <c r="I139" s="58"/>
      <c r="J139" s="6"/>
    </row>
    <row r="140" spans="1:10" ht="12" customHeight="1" x14ac:dyDescent="0.25">
      <c r="A140"/>
      <c r="B140" s="67" t="s">
        <v>10</v>
      </c>
      <c r="C140" s="68"/>
      <c r="D140" s="69" t="e">
        <f>construction_costs/D136</f>
        <v>#DIV/0!</v>
      </c>
      <c r="E140" s="70" t="e">
        <f>construction_costs/D137</f>
        <v>#DIV/0!</v>
      </c>
      <c r="F140" s="32"/>
      <c r="I140" s="58"/>
      <c r="J140" s="6"/>
    </row>
    <row r="141" spans="1:10" ht="12" customHeight="1" x14ac:dyDescent="0.25">
      <c r="A141"/>
      <c r="B141" s="67" t="s">
        <v>14</v>
      </c>
      <c r="C141" s="68"/>
      <c r="D141" s="69" t="e">
        <f>replacement_costs/D136</f>
        <v>#DIV/0!</v>
      </c>
      <c r="E141" s="70" t="e">
        <f>replacement_costs/D137</f>
        <v>#DIV/0!</v>
      </c>
      <c r="I141" s="38"/>
      <c r="J141" s="6"/>
    </row>
    <row r="142" spans="1:10" ht="12" customHeight="1" x14ac:dyDescent="0.25">
      <c r="A142"/>
      <c r="B142" s="67" t="s">
        <v>23</v>
      </c>
      <c r="C142" s="68"/>
      <c r="D142" s="69" t="e">
        <f>devel_costs/D136</f>
        <v>#DIV/0!</v>
      </c>
      <c r="E142" s="70" t="e">
        <f>devel_costs/D137</f>
        <v>#DIV/0!</v>
      </c>
      <c r="F142"/>
      <c r="I142" s="38"/>
      <c r="J142" s="6"/>
    </row>
    <row r="143" spans="1:10" ht="12" customHeight="1" x14ac:dyDescent="0.25">
      <c r="A143"/>
      <c r="B143" s="71" t="s">
        <v>47</v>
      </c>
      <c r="C143" s="72"/>
      <c r="D143" s="92" t="e">
        <f>(D106+D119)/D136</f>
        <v>#DIV/0!</v>
      </c>
      <c r="E143" s="73" t="e">
        <f>(developer_fee+replacement_costs)/D137</f>
        <v>#DIV/0!</v>
      </c>
      <c r="F143"/>
      <c r="I143" s="114">
        <v>225</v>
      </c>
      <c r="J143" s="6"/>
    </row>
    <row r="144" spans="1:10" ht="6" customHeight="1" x14ac:dyDescent="0.25">
      <c r="A144"/>
      <c r="B144" s="85"/>
      <c r="C144" s="68"/>
      <c r="D144" s="86"/>
      <c r="E144" s="86"/>
      <c r="F144"/>
      <c r="H144" s="8"/>
      <c r="I144" s="123"/>
      <c r="J144" s="9"/>
    </row>
    <row r="145" spans="1:10" ht="12" customHeight="1" x14ac:dyDescent="0.25">
      <c r="A145" s="55"/>
      <c r="B145" s="78"/>
      <c r="C145" s="75"/>
      <c r="D145" s="81" t="s">
        <v>24</v>
      </c>
      <c r="E145" s="79"/>
      <c r="F145" s="56"/>
      <c r="G145" s="3"/>
      <c r="H145" s="1"/>
      <c r="I145" s="120"/>
      <c r="J145" s="4"/>
    </row>
    <row r="146" spans="1:10" ht="12" customHeight="1" x14ac:dyDescent="0.25">
      <c r="A146" s="80" t="s">
        <v>25</v>
      </c>
      <c r="B146" s="36"/>
      <c r="C146" s="36"/>
      <c r="D146" s="36"/>
      <c r="E146" s="36"/>
      <c r="F146" s="40" t="s">
        <v>26</v>
      </c>
      <c r="G146" s="36"/>
      <c r="H146" s="36"/>
      <c r="I146" s="58"/>
      <c r="J146" s="6"/>
    </row>
    <row r="147" spans="1:10" ht="12" customHeight="1" x14ac:dyDescent="0.25">
      <c r="A147" s="57" t="s">
        <v>27</v>
      </c>
      <c r="B147" s="36">
        <v>0</v>
      </c>
      <c r="C147" s="41" t="s">
        <v>28</v>
      </c>
      <c r="D147" s="42">
        <v>215667</v>
      </c>
      <c r="E147" s="36" t="s">
        <v>22</v>
      </c>
      <c r="F147" s="43">
        <f>+D147*B147</f>
        <v>0</v>
      </c>
      <c r="G147" s="36"/>
      <c r="H147" s="36"/>
      <c r="I147" s="58"/>
      <c r="J147" s="6"/>
    </row>
    <row r="148" spans="1:10" customFormat="1" x14ac:dyDescent="0.25">
      <c r="A148" s="58" t="s">
        <v>29</v>
      </c>
      <c r="B148" s="36">
        <v>0</v>
      </c>
      <c r="C148" s="44" t="s">
        <v>28</v>
      </c>
      <c r="D148" s="42">
        <v>247228</v>
      </c>
      <c r="E148" s="36" t="s">
        <v>22</v>
      </c>
      <c r="F148" s="43">
        <f>+D148*B148</f>
        <v>0</v>
      </c>
      <c r="G148" s="36"/>
      <c r="H148" s="36"/>
      <c r="I148" s="58"/>
      <c r="J148" s="35"/>
    </row>
    <row r="149" spans="1:10" customFormat="1" x14ac:dyDescent="0.25">
      <c r="A149" s="59" t="s">
        <v>30</v>
      </c>
      <c r="B149" s="36">
        <v>0</v>
      </c>
      <c r="C149" s="44" t="s">
        <v>28</v>
      </c>
      <c r="D149" s="42">
        <v>300636</v>
      </c>
      <c r="E149" s="36" t="s">
        <v>22</v>
      </c>
      <c r="F149" s="43">
        <f>+D149*B149</f>
        <v>0</v>
      </c>
      <c r="G149" s="36"/>
      <c r="H149" s="36"/>
      <c r="I149" s="58"/>
      <c r="J149" s="35"/>
    </row>
    <row r="150" spans="1:10" ht="12" customHeight="1" x14ac:dyDescent="0.25">
      <c r="A150" s="59" t="s">
        <v>31</v>
      </c>
      <c r="B150" s="36">
        <v>0</v>
      </c>
      <c r="C150" s="44" t="s">
        <v>28</v>
      </c>
      <c r="D150" s="42">
        <v>388926</v>
      </c>
      <c r="E150" s="36" t="s">
        <v>22</v>
      </c>
      <c r="F150" s="43">
        <f>+D150*B150</f>
        <v>0</v>
      </c>
      <c r="G150" s="36"/>
      <c r="H150" s="36"/>
      <c r="I150" s="58"/>
      <c r="J150" s="6"/>
    </row>
    <row r="151" spans="1:10" ht="12" customHeight="1" x14ac:dyDescent="0.35">
      <c r="A151" s="59" t="s">
        <v>32</v>
      </c>
      <c r="B151" s="36">
        <v>0</v>
      </c>
      <c r="C151" s="44" t="s">
        <v>28</v>
      </c>
      <c r="D151" s="42">
        <v>426919</v>
      </c>
      <c r="E151" s="36" t="s">
        <v>22</v>
      </c>
      <c r="F151" s="45">
        <f>+D151*B151</f>
        <v>0</v>
      </c>
      <c r="G151" s="43"/>
      <c r="H151" s="36"/>
      <c r="I151" s="58"/>
      <c r="J151" s="6"/>
    </row>
    <row r="152" spans="1:10" x14ac:dyDescent="0.25">
      <c r="A152" s="60" t="s">
        <v>33</v>
      </c>
      <c r="B152" s="36">
        <f>SUM(B147:B151)</f>
        <v>0</v>
      </c>
      <c r="C152" s="46"/>
      <c r="D152" s="36"/>
      <c r="E152" s="36"/>
      <c r="F152" s="43">
        <f>SUM(F147:F151)</f>
        <v>0</v>
      </c>
      <c r="G152" s="36"/>
      <c r="H152" s="36"/>
      <c r="I152" s="58"/>
      <c r="J152" s="6"/>
    </row>
    <row r="153" spans="1:10" x14ac:dyDescent="0.25">
      <c r="A153" s="61" t="s">
        <v>34</v>
      </c>
      <c r="B153" s="36"/>
      <c r="C153" s="36"/>
      <c r="D153" s="90" t="e">
        <f>F152/D136</f>
        <v>#DIV/0!</v>
      </c>
      <c r="E153" s="47" t="s">
        <v>22</v>
      </c>
      <c r="F153"/>
      <c r="G153"/>
      <c r="H153"/>
      <c r="I153" s="38"/>
      <c r="J153" s="6"/>
    </row>
    <row r="154" spans="1:10" x14ac:dyDescent="0.25">
      <c r="A154" s="62" t="s">
        <v>35</v>
      </c>
      <c r="B154" s="36"/>
      <c r="C154" s="36"/>
      <c r="D154" s="90" t="e">
        <f>Development!D106/Development!D136</f>
        <v>#DIV/0!</v>
      </c>
      <c r="E154" s="47" t="s">
        <v>22</v>
      </c>
      <c r="F154" s="53" t="e">
        <f>IF(D154&gt;D153,"Not Allowable","Allowable")</f>
        <v>#DIV/0!</v>
      </c>
      <c r="G154" s="43"/>
      <c r="H154" s="36" t="s">
        <v>36</v>
      </c>
      <c r="I154" s="58"/>
      <c r="J154" s="6"/>
    </row>
    <row r="155" spans="1:10" x14ac:dyDescent="0.25">
      <c r="A155" s="58"/>
      <c r="B155" s="36"/>
      <c r="C155" s="36"/>
      <c r="D155" s="49"/>
      <c r="E155" s="47"/>
      <c r="F155" s="36"/>
      <c r="G155" s="43"/>
      <c r="H155" s="50" t="e">
        <f>IF(AND(F154= "Allowable",  F157= "Allowable"), "NO", IF(AND(F154="Not Allowable", F157="Not Allowable"), "YES", "NO"))</f>
        <v>#DIV/0!</v>
      </c>
      <c r="I155" s="58"/>
      <c r="J155" s="6"/>
    </row>
    <row r="156" spans="1:10" x14ac:dyDescent="0.25">
      <c r="A156" s="61" t="s">
        <v>37</v>
      </c>
      <c r="B156" s="36"/>
      <c r="C156" s="36"/>
      <c r="D156" s="49">
        <v>225</v>
      </c>
      <c r="E156" s="47" t="s">
        <v>38</v>
      </c>
      <c r="F156" s="36"/>
      <c r="G156" s="43"/>
      <c r="H156" s="36"/>
      <c r="I156" s="58"/>
      <c r="J156" s="6"/>
    </row>
    <row r="157" spans="1:10" x14ac:dyDescent="0.25">
      <c r="A157" s="62" t="s">
        <v>39</v>
      </c>
      <c r="B157" s="36"/>
      <c r="C157" s="36"/>
      <c r="D157" s="49" t="e">
        <f>Development!E143</f>
        <v>#DIV/0!</v>
      </c>
      <c r="E157" s="47" t="s">
        <v>38</v>
      </c>
      <c r="F157" s="51" t="e">
        <f>IF(D156&lt;D157,"Not Allowable","Allowable")</f>
        <v>#DIV/0!</v>
      </c>
      <c r="G157" s="36"/>
      <c r="H157" s="36"/>
      <c r="I157" s="58"/>
      <c r="J157" s="6"/>
    </row>
    <row r="158" spans="1:10" ht="15.6" x14ac:dyDescent="0.3">
      <c r="A158" s="63"/>
      <c r="B158" s="96" t="s">
        <v>48</v>
      </c>
      <c r="C158" s="8"/>
      <c r="D158" s="48"/>
      <c r="E158" s="88" t="e">
        <f>D154/D153</f>
        <v>#DIV/0!</v>
      </c>
      <c r="F158" s="130" t="s">
        <v>127</v>
      </c>
      <c r="G158" s="48"/>
      <c r="H158" s="48"/>
      <c r="I158" s="83"/>
      <c r="J158" s="9"/>
    </row>
    <row r="159" spans="1:10" x14ac:dyDescent="0.25">
      <c r="A159"/>
      <c r="B159"/>
      <c r="C159"/>
      <c r="D159"/>
      <c r="E159"/>
      <c r="F159"/>
      <c r="G159"/>
      <c r="H159"/>
      <c r="I159"/>
    </row>
  </sheetData>
  <phoneticPr fontId="0" type="noConversion"/>
  <hyperlinks>
    <hyperlink ref="I39" r:id="rId1"/>
    <hyperlink ref="I119" r:id="rId2"/>
  </hyperlinks>
  <printOptions horizontalCentered="1"/>
  <pageMargins left="0.25" right="0.25" top="0.75" bottom="0.75" header="0.3" footer="0.3"/>
  <pageSetup fitToHeight="2" orientation="portrait" r:id="rId3"/>
  <headerFooter alignWithMargins="0">
    <oddHeader>&amp;R&amp;"Times New Roman,Italic"&amp;D</oddHeader>
  </headerFooter>
  <rowBreaks count="2" manualBreakCount="2">
    <brk id="56" max="10" man="1"/>
    <brk id="10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F8" sqref="F8"/>
    </sheetView>
  </sheetViews>
  <sheetFormatPr defaultRowHeight="13.2" x14ac:dyDescent="0.25"/>
  <cols>
    <col min="2" max="2" width="53.21875" customWidth="1"/>
    <col min="3" max="3" width="21" customWidth="1"/>
  </cols>
  <sheetData>
    <row r="1" spans="1:3" ht="17.399999999999999" x14ac:dyDescent="0.3">
      <c r="A1" s="138" t="s">
        <v>132</v>
      </c>
      <c r="B1" s="138"/>
      <c r="C1" s="138"/>
    </row>
    <row r="2" spans="1:3" ht="17.399999999999999" x14ac:dyDescent="0.3">
      <c r="A2" s="138"/>
      <c r="B2" s="138"/>
      <c r="C2" s="138"/>
    </row>
    <row r="3" spans="1:3" ht="17.399999999999999" x14ac:dyDescent="0.3">
      <c r="A3" s="135"/>
      <c r="B3" s="135"/>
      <c r="C3" s="135"/>
    </row>
    <row r="4" spans="1:3" ht="17.399999999999999" x14ac:dyDescent="0.3">
      <c r="A4" s="135" t="s">
        <v>133</v>
      </c>
      <c r="B4" s="135"/>
      <c r="C4" s="136"/>
    </row>
    <row r="5" spans="1:3" ht="17.399999999999999" x14ac:dyDescent="0.3">
      <c r="A5" s="135" t="s">
        <v>134</v>
      </c>
      <c r="B5" s="135"/>
      <c r="C5" s="136"/>
    </row>
    <row r="6" spans="1:3" ht="17.399999999999999" x14ac:dyDescent="0.3">
      <c r="A6" s="135" t="s">
        <v>135</v>
      </c>
      <c r="B6" s="135"/>
      <c r="C6" s="136"/>
    </row>
    <row r="7" spans="1:3" ht="17.399999999999999" x14ac:dyDescent="0.3">
      <c r="A7" s="135" t="s">
        <v>136</v>
      </c>
      <c r="B7" s="135"/>
      <c r="C7" s="136"/>
    </row>
    <row r="8" spans="1:3" ht="17.399999999999999" x14ac:dyDescent="0.3">
      <c r="A8" s="135"/>
      <c r="B8" s="135"/>
      <c r="C8" s="135"/>
    </row>
    <row r="9" spans="1:3" ht="17.399999999999999" x14ac:dyDescent="0.3">
      <c r="A9" s="135"/>
      <c r="B9" s="135"/>
      <c r="C9" s="135"/>
    </row>
    <row r="10" spans="1:3" ht="17.399999999999999" x14ac:dyDescent="0.3">
      <c r="A10" s="137" t="s">
        <v>137</v>
      </c>
      <c r="B10" s="137"/>
      <c r="C10" s="135"/>
    </row>
    <row r="11" spans="1:3" ht="17.399999999999999" x14ac:dyDescent="0.3">
      <c r="A11" s="137"/>
      <c r="B11" s="137"/>
      <c r="C11" s="135"/>
    </row>
    <row r="12" spans="1:3" ht="17.399999999999999" x14ac:dyDescent="0.3">
      <c r="A12" s="135" t="s">
        <v>138</v>
      </c>
      <c r="B12" s="135"/>
      <c r="C12" s="136"/>
    </row>
    <row r="13" spans="1:3" ht="17.399999999999999" x14ac:dyDescent="0.3">
      <c r="A13" s="135" t="s">
        <v>139</v>
      </c>
      <c r="B13" s="135"/>
      <c r="C13" s="136"/>
    </row>
    <row r="14" spans="1:3" ht="17.399999999999999" x14ac:dyDescent="0.3">
      <c r="A14" s="135" t="s">
        <v>140</v>
      </c>
      <c r="B14" s="135"/>
      <c r="C14" s="136"/>
    </row>
    <row r="15" spans="1:3" ht="17.399999999999999" x14ac:dyDescent="0.3">
      <c r="A15" s="135" t="s">
        <v>141</v>
      </c>
      <c r="B15" s="135"/>
      <c r="C15" s="136"/>
    </row>
    <row r="16" spans="1:3" ht="17.399999999999999" x14ac:dyDescent="0.3">
      <c r="A16" s="135"/>
      <c r="B16" s="135"/>
      <c r="C16" s="135"/>
    </row>
    <row r="17" spans="1:3" ht="17.399999999999999" x14ac:dyDescent="0.3">
      <c r="A17" s="137" t="s">
        <v>142</v>
      </c>
      <c r="B17" s="137"/>
      <c r="C17" s="135"/>
    </row>
    <row r="18" spans="1:3" ht="17.399999999999999" x14ac:dyDescent="0.3">
      <c r="A18" s="135"/>
      <c r="B18" s="135"/>
      <c r="C18" s="135"/>
    </row>
    <row r="19" spans="1:3" ht="17.399999999999999" x14ac:dyDescent="0.3">
      <c r="A19" s="135" t="s">
        <v>143</v>
      </c>
      <c r="B19" s="135"/>
      <c r="C19" s="136"/>
    </row>
    <row r="20" spans="1:3" ht="17.399999999999999" x14ac:dyDescent="0.3">
      <c r="A20" s="135" t="s">
        <v>144</v>
      </c>
      <c r="B20" s="135"/>
      <c r="C20" s="136"/>
    </row>
    <row r="21" spans="1:3" ht="17.399999999999999" x14ac:dyDescent="0.3">
      <c r="A21" s="135" t="s">
        <v>140</v>
      </c>
      <c r="B21" s="135"/>
      <c r="C21" s="136"/>
    </row>
    <row r="22" spans="1:3" ht="17.399999999999999" x14ac:dyDescent="0.3">
      <c r="A22" s="135" t="s">
        <v>145</v>
      </c>
      <c r="B22" s="135"/>
      <c r="C22" s="1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16</vt:i4>
      </vt:variant>
    </vt:vector>
  </HeadingPairs>
  <TitlesOfParts>
    <vt:vector size="18" baseType="lpstr">
      <vt:lpstr>Development</vt:lpstr>
      <vt:lpstr>Tax Credit Summary</vt:lpstr>
      <vt:lpstr>acquisition</vt:lpstr>
      <vt:lpstr>acquisition_cost</vt:lpstr>
      <vt:lpstr>con_fin_fee</vt:lpstr>
      <vt:lpstr>construction_costs</vt:lpstr>
      <vt:lpstr>devel_costs</vt:lpstr>
      <vt:lpstr>developer_fee</vt:lpstr>
      <vt:lpstr>Fee_Total</vt:lpstr>
      <vt:lpstr>fin_fee</vt:lpstr>
      <vt:lpstr>misc_fee</vt:lpstr>
      <vt:lpstr>perm_fin_fee</vt:lpstr>
      <vt:lpstr>Development!Print_Area</vt:lpstr>
      <vt:lpstr>Property_cost</vt:lpstr>
      <vt:lpstr>property_costs</vt:lpstr>
      <vt:lpstr>replacement_costs</vt:lpstr>
      <vt:lpstr>reserves</vt:lpstr>
      <vt:lpstr>syndication_fees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TIOGA GARDENS</dc:title>
  <dc:subject>FINANCIAL ANALYSIS</dc:subject>
  <dc:creator>Information Systems</dc:creator>
  <cp:lastModifiedBy>Jessie Lawrence</cp:lastModifiedBy>
  <cp:lastPrinted>2019-06-28T15:37:44Z</cp:lastPrinted>
  <dcterms:created xsi:type="dcterms:W3CDTF">1998-08-12T18:35:41Z</dcterms:created>
  <dcterms:modified xsi:type="dcterms:W3CDTF">2023-04-03T21:48:18Z</dcterms:modified>
</cp:coreProperties>
</file>